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4"/>
  </bookViews>
  <sheets>
    <sheet name="cong bo TT" sheetId="1" r:id="rId1"/>
    <sheet name="Giaitrinh" sheetId="2" r:id="rId2"/>
    <sheet name="CDKT" sheetId="3" r:id="rId3"/>
    <sheet name="KQKD " sheetId="4" r:id="rId4"/>
    <sheet name="LCTT" sheetId="5" r:id="rId5"/>
    <sheet name="Sheet2" sheetId="6" r:id="rId6"/>
    <sheet name="Sheet3" sheetId="7" r:id="rId7"/>
  </sheets>
  <definedNames>
    <definedName name="_xlnm.Print_Area" localSheetId="0">'cong bo TT'!$A$1:$F$25</definedName>
    <definedName name="_xlnm.Print_Area" localSheetId="1">'Giaitrinh'!$A$1:$F$33</definedName>
    <definedName name="_xlnm.Print_Titles" localSheetId="2">'CDKT'!$8:$9</definedName>
    <definedName name="_xlnm.Print_Titles" localSheetId="3">'KQKD '!$7:$9</definedName>
    <definedName name="_xlnm.Print_Titles" localSheetId="4">'LCTT'!$7:$9</definedName>
  </definedNames>
  <calcPr fullCalcOnLoad="1"/>
</workbook>
</file>

<file path=xl/sharedStrings.xml><?xml version="1.0" encoding="utf-8"?>
<sst xmlns="http://schemas.openxmlformats.org/spreadsheetml/2006/main" count="434" uniqueCount="360">
  <si>
    <t xml:space="preserve">  2. Tiền chi trả cho người cung cấp hàng hoá và dịch vụ        </t>
  </si>
  <si>
    <t xml:space="preserve">  3. Tiền chi trả cho người lao động                            </t>
  </si>
  <si>
    <t xml:space="preserve">  4. Tiền chi trả lãi vay                                       </t>
  </si>
  <si>
    <t xml:space="preserve">  5. Tiền chi nộp thuế thu nhập doanh nghiệp                    </t>
  </si>
  <si>
    <t xml:space="preserve">  6. Tiền thu khác từ hoạt động kinh doanh                      </t>
  </si>
  <si>
    <t xml:space="preserve">  7. Tiền chi khác cho hoạt động kinh doanh                     </t>
  </si>
  <si>
    <t xml:space="preserve"> Lưu chuyển tiền thuần từ hoạt động SX-KD                       </t>
  </si>
  <si>
    <t xml:space="preserve">II. Lưu chuyển tiền từ hoạt động đầu tư                         </t>
  </si>
  <si>
    <t xml:space="preserve"> 1. Tiền chi để mua sắm, xây dựng TSCĐ và các TS dài hạn khác   </t>
  </si>
  <si>
    <t xml:space="preserve"> 2. Tiền thu từ thanh lý, nhượng bán TSCĐ và TS dài hạn khác    </t>
  </si>
  <si>
    <t xml:space="preserve"> 3. Tiền chi cho vay, mua các công cụ nợ của các đơn vị khác    </t>
  </si>
  <si>
    <t xml:space="preserve"> 4. Tiền thu hồi cho vay, bán lại các công cụ nợ của đơn vị khác</t>
  </si>
  <si>
    <t xml:space="preserve"> 5. Tiền chi đầu tư góp vốn vào đơn vị khác                     </t>
  </si>
  <si>
    <t xml:space="preserve"> 6. Tiền thu hồi đầu tư góp vốn vào đơn vị khác                 </t>
  </si>
  <si>
    <t xml:space="preserve"> 7. Tiền thu lãi cho vay, cổ tức và lợi nhuận được chia         </t>
  </si>
  <si>
    <t xml:space="preserve"> Lưu chuyển tiền thuần từ hoạt động đầu tư                      </t>
  </si>
  <si>
    <t xml:space="preserve">III. Lưu chuyển tiền từ hoạt động tài chính                     </t>
  </si>
  <si>
    <t xml:space="preserve"> 1. Tiền thu từ phát hành cổ phiếu, nhận vốn góp của chủ sở hữu </t>
  </si>
  <si>
    <t xml:space="preserve"> 2. Tiền chi trả vốn góp cho các chủ sở hữu, mua lại CP của DN P</t>
  </si>
  <si>
    <t xml:space="preserve"> 3. Tiền vay ngắn hạn, dài hạn nhận được                        </t>
  </si>
  <si>
    <t xml:space="preserve"> 4. Tiền chi trả nợ gốc vay                                     </t>
  </si>
  <si>
    <t xml:space="preserve"> 5. Tiền chi trả nợ thuê tài chính                              </t>
  </si>
  <si>
    <t xml:space="preserve"> 6. Cổ tức, lợi nhuận đã trả cho chủ sở hữu                     </t>
  </si>
  <si>
    <t xml:space="preserve">Lưu chuyển tiền thuần từ hoạt động tài chính                    </t>
  </si>
  <si>
    <t xml:space="preserve">Lưu chuyển tiền thuần trong kỳ (50=20+30+40)                    </t>
  </si>
  <si>
    <t xml:space="preserve">Tiền tương đương tiền đầu kỳ                                    </t>
  </si>
  <si>
    <t xml:space="preserve"> ảnh hưởng của thay đổi tỷ giá hối đoái quy đổi ngoại tệ        </t>
  </si>
  <si>
    <t xml:space="preserve">Tiền và tương đương tiền cuối kỳ (70=50+60+61)                  </t>
  </si>
  <si>
    <t>NGƯỜI THỰC HIỆN CÔNG BỐ THÔNG TIN</t>
  </si>
  <si>
    <t>Nơi gửi :</t>
  </si>
  <si>
    <t xml:space="preserve"> - Như kính gửi</t>
  </si>
  <si>
    <t xml:space="preserve"> - Lưu VT.</t>
  </si>
  <si>
    <t>HOÀNG KIM YẾN</t>
  </si>
  <si>
    <t xml:space="preserve"> 1- Tên công ty: CÔNG TY CỔ PHẦN VICEM BAO BÌ HẢI PHÒNG</t>
  </si>
  <si>
    <t xml:space="preserve"> 2- Mã chứng khoán: BXH</t>
  </si>
  <si>
    <t xml:space="preserve"> 5- Người thực hiện công bố thông tin: HOÀNG KIM YẾN</t>
  </si>
  <si>
    <t>BẢN GIẢI TRÌNH</t>
  </si>
  <si>
    <t xml:space="preserve"> - Căn cứ Thông tư số 09/2010/TT-BTC ngày 15/01/2010 của Bộ tài chính hướng dẫn về việc công bố thông tin trên thị trường chứng khoán.</t>
  </si>
  <si>
    <t>Công ty cổ phần Vicem bao bì Hải Phòng giải trình nguyên nhân tăng lợi nhuận như sau :</t>
  </si>
  <si>
    <t xml:space="preserve">           Số liệu cụ thể qua một số chỉ tiêu chính như sau:</t>
  </si>
  <si>
    <t>ĐVT</t>
  </si>
  <si>
    <t>Tỷ lệ %</t>
  </si>
  <si>
    <t>Sản lượng vỏ bao tiêu thụ</t>
  </si>
  <si>
    <t>vỏ bao</t>
  </si>
  <si>
    <t>Tổng doanh thu và thu nhập</t>
  </si>
  <si>
    <t>đồng</t>
  </si>
  <si>
    <t>Tổng chi phí</t>
  </si>
  <si>
    <t>Lợi nhuận trước thuế</t>
  </si>
  <si>
    <t>Giá bán bình quân</t>
  </si>
  <si>
    <t>đồng/vỏ</t>
  </si>
  <si>
    <t xml:space="preserve">          Về các mặt khác của hoạt động sản xuất kinh doanh trong Công ty vẫn diễn ra bình thường; toàn bộ máy móc thiết bị đều hoạt động ổn định, duy trì sản xuất 3 ca liên tục. </t>
  </si>
  <si>
    <t>Trân trọng giải trình.</t>
  </si>
  <si>
    <t>CÔNG TY CỔ PHẦN VICEM BAO BÌ HẢI PHÒNG</t>
  </si>
  <si>
    <t>Mẫu số B02-DN</t>
  </si>
  <si>
    <t>Luỹ kế từ đầu năm
 đến cuối quý này</t>
  </si>
  <si>
    <t>Năm nay</t>
  </si>
  <si>
    <t>Năm trước</t>
  </si>
  <si>
    <t xml:space="preserve">  CÔNG TY CỔ PHẦN VICEM BAO BÌ HẢI PHÒNG</t>
  </si>
  <si>
    <t>Mẫu số B03-DN</t>
  </si>
  <si>
    <t xml:space="preserve">I. Lưu chuyển tiền từ hoạt động SX-KD                           </t>
  </si>
  <si>
    <t xml:space="preserve">  1. Tiền thu bán hàng, cung cấp dịch vụ và doanh thu khác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</si>
  <si>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</si>
  <si>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</si>
  <si>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</si>
  <si>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</si>
  <si>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</si>
  <si>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</si>
  <si>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12. Quỹ hỗ trợ sắp xếp doanh nghiệp</t>
  </si>
  <si>
    <t>11. Nguồn vốn đầu tư xây dựng cơ bản</t>
  </si>
  <si>
    <t>II. Nguồn kinh phí, quỹ khác</t>
  </si>
  <si>
    <t>1. Nguồn kinh phí</t>
  </si>
  <si>
    <t>2. Nguồn kinh phí đã hình thành TSCĐ</t>
  </si>
  <si>
    <t>C. Lợi ích cổ đông tối thiểu</t>
  </si>
  <si>
    <t>Tổng cộng nguồn vốn</t>
  </si>
  <si>
    <t>Các chỉ tiêu ngoài bảng cân đối kế toán</t>
  </si>
  <si>
    <t>1. Tài sản thuê ngoài</t>
  </si>
  <si>
    <t>2. Vật tư hàng hoá nhận giữ hộ, nhận gia công</t>
  </si>
  <si>
    <t>3. Hàng hoá nhận bán hộ, nhận ký gửi</t>
  </si>
  <si>
    <t>4. Nợ khó đòi đã xử lý</t>
  </si>
  <si>
    <t>5. Ngoại tệ các loại</t>
  </si>
  <si>
    <t>6. Dự toán chi hoạt động</t>
  </si>
  <si>
    <t xml:space="preserve">      KẾ TOÁN TRƯỞNG</t>
  </si>
  <si>
    <t>GIÁM ĐỐC</t>
  </si>
  <si>
    <t>TỔNG CÔNG TY CN XI MĂNG VIỆT NAM</t>
  </si>
  <si>
    <t>CÔNG TY CP VICEM BAO BÌ HẢI PHÒNG</t>
  </si>
  <si>
    <t>CỘNG HOÀ XÃ HỘI CHỦ NGHĨA VIỆT NAM</t>
  </si>
  <si>
    <t>Độc lập - Tự do - Hạnh phúc</t>
  </si>
  <si>
    <t>V/v: Công bố thông tin.</t>
  </si>
  <si>
    <t>Kính gửi :</t>
  </si>
  <si>
    <t>UỶ BAN CHỨNG KHOÁN NHÀ NƯỚC</t>
  </si>
  <si>
    <t>SỞ GIAO DỊCH CHỨNG KHOÁN HÀ NỘI</t>
  </si>
  <si>
    <t xml:space="preserve"> 3- Địa chỉ trụ sở chính: Số 3 đường Hà Nội - Phường Sở Dầu - Quận Hồng Bàng - Thành phố Hải Phòng</t>
  </si>
  <si>
    <t xml:space="preserve"> 4- Điên thoại: 031 3821832                  Pax: 031 3540272</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</si>
  <si>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</si>
  <si>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</si>
  <si>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</si>
  <si>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</si>
  <si>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VI.25</t>
  </si>
  <si>
    <t>VI.27</t>
  </si>
  <si>
    <t>VI.26</t>
  </si>
  <si>
    <t>VI.28</t>
  </si>
  <si>
    <t>VI.30</t>
  </si>
  <si>
    <t xml:space="preserve">        </t>
  </si>
  <si>
    <t xml:space="preserve">          </t>
  </si>
  <si>
    <t xml:space="preserve"> VII.34   </t>
  </si>
  <si>
    <t>Tel: 031 3821832            Fax: 031 3540272</t>
  </si>
  <si>
    <t>100</t>
  </si>
  <si>
    <t>110</t>
  </si>
  <si>
    <t>111</t>
  </si>
  <si>
    <t>112</t>
  </si>
  <si>
    <t>120</t>
  </si>
  <si>
    <t>121</t>
  </si>
  <si>
    <t>129</t>
  </si>
  <si>
    <t>130</t>
  </si>
  <si>
    <t>131</t>
  </si>
  <si>
    <t>132</t>
  </si>
  <si>
    <t>133</t>
  </si>
  <si>
    <t>134</t>
  </si>
  <si>
    <t>135</t>
  </si>
  <si>
    <t>139</t>
  </si>
  <si>
    <t>140</t>
  </si>
  <si>
    <t>141</t>
  </si>
  <si>
    <t>149</t>
  </si>
  <si>
    <t>150</t>
  </si>
  <si>
    <t>151</t>
  </si>
  <si>
    <t>152</t>
  </si>
  <si>
    <t>154</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</si>
  <si>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</si>
  <si>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</si>
  <si>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</si>
  <si>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</si>
  <si>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</si>
  <si>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</si>
  <si>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</si>
  <si>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</si>
  <si>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</si>
  <si>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</si>
  <si>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</si>
  <si>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</si>
  <si>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</si>
  <si>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</si>
  <si>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</si>
  <si>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</si>
  <si>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</si>
  <si>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</si>
  <si>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</si>
  <si>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</si>
  <si>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</si>
  <si>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</si>
  <si>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</si>
  <si>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</si>
  <si>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</si>
  <si>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258</t>
  </si>
  <si>
    <t>259</t>
  </si>
  <si>
    <t>269</t>
  </si>
  <si>
    <t>260</t>
  </si>
  <si>
    <t>261</t>
  </si>
  <si>
    <t>262</t>
  </si>
  <si>
    <t>268</t>
  </si>
  <si>
    <t>270</t>
  </si>
  <si>
    <t>300</t>
  </si>
  <si>
    <t>310</t>
  </si>
  <si>
    <t>311</t>
  </si>
  <si>
    <t>312</t>
  </si>
  <si>
    <t>313</t>
  </si>
  <si>
    <t>314</t>
  </si>
  <si>
    <t>315</t>
  </si>
  <si>
    <t>316</t>
  </si>
  <si>
    <t>317</t>
  </si>
  <si>
    <t>318</t>
  </si>
  <si>
    <t>319</t>
  </si>
  <si>
    <t>321</t>
  </si>
  <si>
    <t>320</t>
  </si>
  <si>
    <t>330</t>
  </si>
  <si>
    <t>331</t>
  </si>
  <si>
    <t>332</t>
  </si>
  <si>
    <t>333</t>
  </si>
  <si>
    <t>334</t>
  </si>
  <si>
    <t>335</t>
  </si>
  <si>
    <t>337</t>
  </si>
  <si>
    <t>336</t>
  </si>
  <si>
    <t>338</t>
  </si>
  <si>
    <t>339</t>
  </si>
  <si>
    <t>400</t>
  </si>
  <si>
    <t>410</t>
  </si>
  <si>
    <t>411</t>
  </si>
  <si>
    <t>412</t>
  </si>
  <si>
    <t>413</t>
  </si>
  <si>
    <t>414</t>
  </si>
  <si>
    <t>415</t>
  </si>
  <si>
    <t>416</t>
  </si>
  <si>
    <t>417</t>
  </si>
  <si>
    <t>418</t>
  </si>
  <si>
    <t>419</t>
  </si>
  <si>
    <t>420</t>
  </si>
  <si>
    <t>422</t>
  </si>
  <si>
    <t>421</t>
  </si>
  <si>
    <t>430</t>
  </si>
  <si>
    <t>432</t>
  </si>
  <si>
    <t>433</t>
  </si>
  <si>
    <t>440</t>
  </si>
  <si>
    <t>24</t>
  </si>
  <si>
    <t>TT</t>
  </si>
  <si>
    <t>BÁO CÁO TÀI CHÍNH</t>
  </si>
  <si>
    <t>Mẫu số B01-DN</t>
  </si>
  <si>
    <t>TỔNG CÔNG TY CÔNG NGHIỆP XI MĂNG VIỆT NAM</t>
  </si>
  <si>
    <t>Địa chỉ: Số 3 đường Hà Nội - Quận Hồng Bàng- TP Hải Phòng</t>
  </si>
  <si>
    <t>BẢNG CÂN ĐỐI KẾ TOÁN</t>
  </si>
  <si>
    <t>Chỉ tiêu</t>
  </si>
  <si>
    <t>Mã
 chỉ tiêu</t>
  </si>
  <si>
    <t>Thuyết
  minh</t>
  </si>
  <si>
    <t>Số cuối kỳ</t>
  </si>
  <si>
    <t>Số đầu năm</t>
  </si>
  <si>
    <t>A. Tài sản ngắn hạn</t>
  </si>
  <si>
    <t>I. Tiền và các khoản tương đương tiền</t>
  </si>
  <si>
    <t>1. Tiền</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</si>
  <si>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</si>
  <si>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</si>
  <si>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</si>
  <si>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</si>
  <si>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</si>
  <si>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</si>
  <si>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</si>
  <si>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</si>
  <si>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hoặch hợp đồng xây dựng</t>
  </si>
  <si>
    <t>5. Phải thu khác</t>
  </si>
  <si>
    <t>6. Dự phòng phải thu ngắn hạn khó đòi</t>
  </si>
  <si>
    <t>IV. Hàng tồn kho</t>
  </si>
  <si>
    <t>1. Hàng tồn kho</t>
  </si>
  <si>
    <t>2. Dự phòng giảm giá hàng tồn kho (*)</t>
  </si>
  <si>
    <t>V. Tài sản ngắn hạn khác</t>
  </si>
  <si>
    <t>1. Chi phí trả trước ngắn hạn</t>
  </si>
  <si>
    <t>2. Thuế GTGT được khấu trừ</t>
  </si>
  <si>
    <t>3. Thuế và các khoản phải thu Nhà nước</t>
  </si>
  <si>
    <t>4. Tài sản ngắn hạn khác</t>
  </si>
  <si>
    <t>B. Tài sản dài hạn</t>
  </si>
  <si>
    <t>I. Các khoản phải thu dài hạn</t>
  </si>
  <si>
    <t>1. Phải thu dài hạn của khách hàng</t>
  </si>
  <si>
    <t>2. Vốn kinh doanh của đơn vị trực thuộc</t>
  </si>
  <si>
    <t>3. Phải thu dài hạn nội bộ</t>
  </si>
  <si>
    <t>4. Phải thu dài hạn khác</t>
  </si>
  <si>
    <t>5. Dự phòng các khoản phải thu dài hạn khó đòi</t>
  </si>
  <si>
    <t>II. Tài sản cố định</t>
  </si>
  <si>
    <t>1. Tài sản cố định hữu hình</t>
  </si>
  <si>
    <t>- Nguyên giá</t>
  </si>
  <si>
    <t>- Giá trị hao mòn luỹ kế (*)</t>
  </si>
  <si>
    <t>2. Tài sản cố định thuê tài chính</t>
  </si>
  <si>
    <t>3. Tài sản cố định vô hình</t>
  </si>
  <si>
    <t>4. Chi phí xây dựng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</si>
  <si>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</si>
  <si>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</si>
  <si>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</si>
  <si>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</si>
  <si>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</si>
  <si>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chứng khoán đầu tư dài hạn (*)</t>
  </si>
  <si>
    <t>VI. Lợi thế thương mại</t>
  </si>
  <si>
    <t>V. Tài sản dài hạn khác</t>
  </si>
  <si>
    <t>1. Chi phí trả trước dài hạn</t>
  </si>
  <si>
    <t>2. Tài sản thuế thu nhập hoãn lại</t>
  </si>
  <si>
    <t>3. Tài sản dài hạn khác</t>
  </si>
  <si>
    <t>Tổng cộng tài sản (270 = 100 + 200)</t>
  </si>
  <si>
    <t>Nguồn Vốn</t>
  </si>
  <si>
    <t>A. Nợ phải trả (300 = 310 + 330)</t>
  </si>
  <si>
    <t>I. Nợ ngắn hạn</t>
  </si>
  <si>
    <t>1. Vay và nợ ngắn hạn</t>
  </si>
  <si>
    <t>2. Phải trả người bán</t>
  </si>
  <si>
    <t>3. Người mua trả tiền trước</t>
  </si>
  <si>
    <t>4. Thuế &amp; các khoản phải nộp Nhà nước</t>
  </si>
  <si>
    <t>5. Phải trả người lao động</t>
  </si>
  <si>
    <t>6. Chi phí phải trả</t>
  </si>
  <si>
    <t>7. Phải trả nội bộ (ngắn hạn)</t>
  </si>
  <si>
    <t>8 Phải trả theo tiến độ kế hoạch hợp đồng</t>
  </si>
  <si>
    <t>9. Các khoản phải trả, phải nộp khác</t>
  </si>
  <si>
    <t>11. Quỹ khen thưởng phúc lợi</t>
  </si>
  <si>
    <t>10. Dự phòng phải trả ngắn hạn</t>
  </si>
  <si>
    <t>II. Nợ dài hạn</t>
  </si>
  <si>
    <t>1. Phải trả dài hạn người bán</t>
  </si>
  <si>
    <t>2. Phải trả dài hạn nội bộ</t>
  </si>
  <si>
    <t>3. Phải trả dài hạn khác</t>
  </si>
  <si>
    <t>4. Vay và nợ dài hạn</t>
  </si>
  <si>
    <t>5. Thuế thu nhập hoãn lại phải trả</t>
  </si>
  <si>
    <t>7. Dự phòng phải trả dài hạn</t>
  </si>
  <si>
    <t>6. Dự phòng trợ cấp mất việc làm</t>
  </si>
  <si>
    <t>8. Doanh thu chưa thực hiện</t>
  </si>
  <si>
    <t>9. Quỹ phát triển khoa học và công nghệ</t>
  </si>
  <si>
    <t>B. Vốn chủ sở hữu (400 = 410 + 430)</t>
  </si>
  <si>
    <t>I. Vốn chủ sở hữu</t>
  </si>
  <si>
    <t>1. Vốn đầu tư của chủ sở hữu</t>
  </si>
  <si>
    <t>2. Thặng dư vốn cổ phần</t>
  </si>
  <si>
    <t>3. Vốn khác của chủ sở hữu</t>
  </si>
  <si>
    <t>4. Cổ phiếu quỹ</t>
  </si>
  <si>
    <t>T
minh</t>
  </si>
  <si>
    <t>1. Doanh thu b¸n hµng, cung cÊp dÞch vô</t>
  </si>
  <si>
    <t>01</t>
  </si>
  <si>
    <t>2. C¸c kho¶n gi¶m trõ</t>
  </si>
  <si>
    <t>02</t>
  </si>
  <si>
    <t>3. Doanh thu thuÇn BH vµ c/c dÞch vô (10=01-02)</t>
  </si>
  <si>
    <t>10</t>
  </si>
  <si>
    <t>4. Gi¸ vèn hµng b¸n</t>
  </si>
  <si>
    <t>11</t>
  </si>
  <si>
    <t>5. Lîi nhuËn gép BH vµ c/c dÞch vô (20=10-11)</t>
  </si>
  <si>
    <t>20</t>
  </si>
  <si>
    <t>6. Doanh thu ho¹t ®éng tµi chÝnh</t>
  </si>
  <si>
    <t>21</t>
  </si>
  <si>
    <t>7. Chi phÝ tµi chÝnh</t>
  </si>
  <si>
    <t>22</t>
  </si>
  <si>
    <t>- Trong ®ã: Chi phÝ l·i vay</t>
  </si>
  <si>
    <t>23</t>
  </si>
  <si>
    <t>8. Chi phÝ b¸n hµng</t>
  </si>
  <si>
    <t>9. Chi phÝ qu¶n lý doanh nghiÖp</t>
  </si>
  <si>
    <t>25</t>
  </si>
  <si>
    <t>10. Lîi nhuËn thuÇn {30=20+(21-22)-(24+25)}</t>
  </si>
  <si>
    <t>30</t>
  </si>
  <si>
    <t>11. Thu nhËp kh¸c</t>
  </si>
  <si>
    <t>31</t>
  </si>
  <si>
    <t>12. Chi phÝ kh¸c</t>
  </si>
  <si>
    <t>32</t>
  </si>
  <si>
    <t>13. Lîi nhuËn kh¸c (40 = 31 - 32)</t>
  </si>
  <si>
    <t>40</t>
  </si>
  <si>
    <t>14. PhÇn l·i lç trong c«ng ty liªn kÕt, kinh doanh</t>
  </si>
  <si>
    <t>45</t>
  </si>
  <si>
    <t>15. Tæng lîi nhuËn kÕ to¸n tr­íc thuÕ (50=30+40)</t>
  </si>
  <si>
    <t>50</t>
  </si>
  <si>
    <t>16. Chi phÝ thuÕ TNDN hiÖn hµnh</t>
  </si>
  <si>
    <t>51</t>
  </si>
  <si>
    <t>VI.29</t>
  </si>
  <si>
    <t>17. Chi phÝ thuÕ TNDN ho·n l¹i</t>
  </si>
  <si>
    <t>52</t>
  </si>
  <si>
    <t>60</t>
  </si>
  <si>
    <t>19. L·i c¬ b¶n trªn cæ phiÕu (*)</t>
  </si>
  <si>
    <t>70</t>
  </si>
  <si>
    <t>Luỹ kế từ đầu năm đến cuối quý này</t>
  </si>
  <si>
    <r>
      <t xml:space="preserve">           </t>
    </r>
    <r>
      <rPr>
        <i/>
        <sz val="13"/>
        <rFont val="Times New Roman"/>
        <family val="1"/>
      </rPr>
      <t>Hoàng Kim Yến</t>
    </r>
  </si>
  <si>
    <t xml:space="preserve">BÁO CÁO KẾT QUẢ HOẠT ĐỘNG SẢN XUẤT KINH DOANH </t>
  </si>
  <si>
    <t>NGƯỜI LẬP BIỂU</t>
  </si>
  <si>
    <t xml:space="preserve">   Hà Thuý Mai</t>
  </si>
  <si>
    <t>Tài sản</t>
  </si>
  <si>
    <t>NGƯỜI LẬP BIỂU                       KẾ TOÁN TRƯỞNG</t>
  </si>
  <si>
    <r>
      <t xml:space="preserve">   Hà Thuý Mai                                  </t>
    </r>
    <r>
      <rPr>
        <i/>
        <sz val="11"/>
        <rFont val="Times New Roman"/>
        <family val="1"/>
      </rPr>
      <t>Hoàng Kim Yến</t>
    </r>
  </si>
  <si>
    <t>LƯU CHUYỂN TIỀN TỆ</t>
  </si>
  <si>
    <t>Tại ngày 31 tháng 12 năm 2011</t>
  </si>
  <si>
    <t>Quý 4</t>
  </si>
  <si>
    <t>Lập ngày 17 tháng 01 năm 2012</t>
  </si>
  <si>
    <t>Quý 4/2011</t>
  </si>
  <si>
    <t>18. Lîi nhuËn sau thuÕ thu nhËp doanh nghiÖp (60=50-51)</t>
  </si>
  <si>
    <t>Quý 4 năm tài chính 2011</t>
  </si>
  <si>
    <t xml:space="preserve"> Lập ngày 17 tháng  01 năm 2012</t>
  </si>
  <si>
    <t xml:space="preserve">Quý 4 năm tài chính 2011 </t>
  </si>
  <si>
    <t xml:space="preserve">                                                        </t>
  </si>
  <si>
    <t>Số :       /HPVC-KTTC</t>
  </si>
  <si>
    <t>Hải Phòng, ngày 17 tháng 01 năm 2012</t>
  </si>
  <si>
    <t>Quý 4/2010</t>
  </si>
  <si>
    <t>Báo cáo tài chính quý 4 năm 2011 của Công ty cổ phần Vicem bao bì Hải Phòng được lập ngày     tháng      năm 2012 bao gồm:</t>
  </si>
  <si>
    <t>Bảng CĐKT, Báo cáo KQKD, Báo cáo LCTT, Thuyết minh BCTC và văn bản số        /HPVC- KTTC ngày    tháng      năm 2012 giải trình chênh lệnh 10% lợi nhuận sau thuế so với cùng kỳ năm trước và Báo cáo quản trị (phụ lục số 13).</t>
  </si>
  <si>
    <t>Hải Phòng, ngày 17 tháng 01 năm 2011</t>
  </si>
  <si>
    <t>Nguyên nhân lợi nhuận quý 4/2011 chênh lệch so quý 4/2010</t>
  </si>
  <si>
    <t xml:space="preserve"> - Căn cứ kết quả hoạt động kinh doanh kỳ báo cáo quý 4/2011 và quý 4/2010 thì lợi nhuận trước thuế quý 4/2011 giảm 40,55% so với lợi nhuận quý 4/2010.</t>
  </si>
  <si>
    <t>Số :              /HPVC-KTTC</t>
  </si>
  <si>
    <r>
      <t xml:space="preserve"> Lợi nhuận quý 4/2011 giảm nguyên nhân chính do tổng chi phí tăng 51,83% (</t>
    </r>
    <r>
      <rPr>
        <i/>
        <sz val="12"/>
        <rFont val="Times New Roman"/>
        <family val="1"/>
      </rPr>
      <t>chi phí tài chính tăng 736.252.504 đồng</t>
    </r>
    <r>
      <rPr>
        <sz val="12"/>
        <rFont val="Times New Roman"/>
        <family val="1"/>
      </rPr>
      <t xml:space="preserve">) và sản lượng giảm 10,92% do thị trường tiêu thụ xi măng của các nhà máy xi măng bị giảm. 
</t>
    </r>
  </si>
  <si>
    <t>Lập ngày       tháng      năm 2012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</si>
</sst>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 numFmtId="175" formatCode="0.00_);\(0.00\)"/>
    <numFmt numFmtId="176" formatCode="0.0_);\(0.0\)"/>
    <numFmt numFmtId="177" formatCode="0_);\(0\)"/>
    <numFmt numFmtId="178" formatCode="#,##0.0_);\(#,##0.0\)"/>
  </numFmts>
  <fonts count="83">
    <font>
      <sz val="12"/>
      <name val=".VnTime"/>
      <family val="0"/>
    </font>
    <font>
      <sz val="10"/>
      <name val=".VnTime"/>
      <family val="0"/>
    </font>
    <font>
      <sz val="8"/>
      <name val=".VnTime"/>
      <family val="0"/>
    </font>
    <font>
      <sz val="12"/>
      <name val=".VnTimeH"/>
      <family val="2"/>
    </font>
    <font>
      <b/>
      <sz val="11"/>
      <name val=".VnTime"/>
      <family val="2"/>
    </font>
    <font>
      <b/>
      <i/>
      <sz val="10"/>
      <name val=".VnTime"/>
      <family val="2"/>
    </font>
    <font>
      <b/>
      <sz val="10"/>
      <name val=".VnTime"/>
      <family val="2"/>
    </font>
    <font>
      <b/>
      <sz val="12"/>
      <name val=".VnTime"/>
      <family val="2"/>
    </font>
    <font>
      <i/>
      <sz val="12"/>
      <name val=".VnTime"/>
      <family val="2"/>
    </font>
    <font>
      <b/>
      <sz val="10"/>
      <name val=".VnArialH"/>
      <family val="2"/>
    </font>
    <font>
      <u val="single"/>
      <sz val="12"/>
      <color indexed="12"/>
      <name val=".VnTime"/>
      <family val="0"/>
    </font>
    <font>
      <u val="single"/>
      <sz val="12"/>
      <color indexed="36"/>
      <name val=".VnTime"/>
      <family val="0"/>
    </font>
    <font>
      <b/>
      <sz val="10"/>
      <name val=".VnArial"/>
      <family val="2"/>
    </font>
    <font>
      <b/>
      <sz val="10"/>
      <name val=".VnTimeH"/>
      <family val="2"/>
    </font>
    <font>
      <u val="single"/>
      <sz val="12"/>
      <name val=".VnTime"/>
      <family val="0"/>
    </font>
    <font>
      <b/>
      <u val="single"/>
      <sz val="12"/>
      <name val=".VnTime"/>
      <family val="2"/>
    </font>
    <font>
      <u val="single"/>
      <sz val="10"/>
      <name val=".VnTime"/>
      <family val="0"/>
    </font>
    <font>
      <sz val="14"/>
      <name val=".VnTime"/>
      <family val="0"/>
    </font>
    <font>
      <b/>
      <sz val="16"/>
      <name val=".VnTimeH"/>
      <family val="2"/>
    </font>
    <font>
      <b/>
      <sz val="14"/>
      <name val=".VnTime"/>
      <family val="2"/>
    </font>
    <font>
      <sz val="11"/>
      <name val=".VnTime"/>
      <family val="0"/>
    </font>
    <font>
      <b/>
      <sz val="10"/>
      <name val="Times New Roman"/>
      <family val="1"/>
    </font>
    <font>
      <sz val="10"/>
      <name val="Times New Roman"/>
      <family val="1"/>
    </font>
    <font>
      <b/>
      <u val="single"/>
      <sz val="10"/>
      <name val="Times New Roman"/>
      <family val="1"/>
    </font>
    <font>
      <sz val="12"/>
      <name val="Times New Roman"/>
      <family val="1"/>
    </font>
    <font>
      <sz val="11"/>
      <name val="Times New Roman"/>
      <family val="1"/>
    </font>
    <font>
      <i/>
      <sz val="11"/>
      <name val="Times New Roman"/>
      <family val="1"/>
    </font>
    <font>
      <u val="single"/>
      <sz val="10"/>
      <name val="Times New Roman"/>
      <family val="1"/>
    </font>
    <font>
      <u val="single"/>
      <sz val="12"/>
      <name val="Times New Roman"/>
      <family val="1"/>
    </font>
    <font>
      <b/>
      <i/>
      <u val="single"/>
      <sz val="16"/>
      <name val="Times New Roman"/>
      <family val="1"/>
    </font>
    <font>
      <b/>
      <sz val="12"/>
      <name val="Times New Roman"/>
      <family val="1"/>
    </font>
    <font>
      <i/>
      <sz val="12"/>
      <name val="Times New Roman"/>
      <family val="1"/>
    </font>
    <font>
      <sz val="14"/>
      <name val="Times New Roman"/>
      <family val="1"/>
    </font>
    <font>
      <b/>
      <sz val="16"/>
      <name val="Times New Roman"/>
      <family val="1"/>
    </font>
    <font>
      <b/>
      <i/>
      <sz val="12"/>
      <name val=".VnTime"/>
      <family val="2"/>
    </font>
    <font>
      <b/>
      <i/>
      <sz val="12"/>
      <name val="Times New Roman"/>
      <family val="1"/>
    </font>
    <font>
      <b/>
      <sz val="11"/>
      <name val="Times New Roman"/>
      <family val="1"/>
    </font>
    <font>
      <b/>
      <sz val="11"/>
      <name val=".VnArialH"/>
      <family val="2"/>
    </font>
    <font>
      <b/>
      <sz val="11"/>
      <name val=".VnArial"/>
      <family val="2"/>
    </font>
    <font>
      <b/>
      <sz val="14"/>
      <name val="Times New Roman"/>
      <family val="1"/>
    </font>
    <font>
      <b/>
      <sz val="14"/>
      <name val=".VnHelvetInsH"/>
      <family val="2"/>
    </font>
    <font>
      <b/>
      <sz val="12"/>
      <name val=".VnTimeH"/>
      <family val="2"/>
    </font>
    <font>
      <sz val="13"/>
      <name val="Times New Roman"/>
      <family val="1"/>
    </font>
    <font>
      <i/>
      <sz val="13"/>
      <name val="Times New Roman"/>
      <family val="1"/>
    </font>
    <font>
      <sz val="13"/>
      <name val=".VnTime"/>
      <family val="0"/>
    </font>
    <font>
      <i/>
      <sz val="13"/>
      <name val=".VnTime"/>
      <family val="2"/>
    </font>
    <font>
      <b/>
      <i/>
      <sz val="11"/>
      <name val="Times New Roman"/>
      <family val="1"/>
    </font>
    <font>
      <b/>
      <sz val="9"/>
      <name val="Arial"/>
      <family val="0"/>
    </font>
    <font>
      <sz val="9"/>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10">
    <xf numFmtId="0" fontId="0" fillId="0" borderId="0" xfId="0" applyAlignment="1">
      <alignment/>
    </xf>
    <xf numFmtId="0" fontId="0" fillId="0" borderId="0" xfId="0" applyAlignment="1">
      <alignment horizontal="center"/>
    </xf>
    <xf numFmtId="3" fontId="0" fillId="0" borderId="0" xfId="0" applyNumberFormat="1" applyAlignment="1">
      <alignment/>
    </xf>
    <xf numFmtId="0" fontId="4" fillId="0" borderId="0" xfId="0" applyFont="1" applyAlignment="1">
      <alignment/>
    </xf>
    <xf numFmtId="169" fontId="0" fillId="0" borderId="0" xfId="0" applyNumberFormat="1"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169" fontId="8" fillId="0" borderId="0" xfId="0" applyNumberFormat="1" applyFont="1" applyAlignment="1">
      <alignment/>
    </xf>
    <xf numFmtId="3" fontId="14" fillId="0" borderId="0" xfId="0" applyNumberFormat="1" applyFont="1" applyAlignment="1">
      <alignment/>
    </xf>
    <xf numFmtId="3" fontId="0" fillId="0" borderId="0" xfId="0" applyNumberFormat="1" applyAlignment="1">
      <alignment horizontal="center"/>
    </xf>
    <xf numFmtId="3" fontId="8" fillId="0" borderId="0" xfId="0" applyNumberFormat="1" applyFont="1" applyAlignment="1">
      <alignment horizontal="center"/>
    </xf>
    <xf numFmtId="3" fontId="16" fillId="0" borderId="0" xfId="0" applyNumberFormat="1" applyFont="1" applyAlignment="1">
      <alignment/>
    </xf>
    <xf numFmtId="3" fontId="0" fillId="0" borderId="10" xfId="0" applyNumberFormat="1" applyBorder="1" applyAlignment="1">
      <alignment horizontal="center"/>
    </xf>
    <xf numFmtId="3" fontId="0" fillId="0" borderId="10" xfId="0" applyNumberFormat="1" applyBorder="1" applyAlignment="1">
      <alignment/>
    </xf>
    <xf numFmtId="4" fontId="0" fillId="0" borderId="11" xfId="0" applyNumberFormat="1" applyBorder="1" applyAlignment="1">
      <alignment horizontal="center"/>
    </xf>
    <xf numFmtId="4" fontId="0" fillId="0" borderId="0" xfId="0" applyNumberFormat="1" applyAlignment="1">
      <alignment/>
    </xf>
    <xf numFmtId="3" fontId="0" fillId="0" borderId="11" xfId="0" applyNumberFormat="1" applyBorder="1" applyAlignment="1">
      <alignment horizontal="center"/>
    </xf>
    <xf numFmtId="3" fontId="0" fillId="0" borderId="11" xfId="0" applyNumberFormat="1" applyBorder="1" applyAlignment="1">
      <alignment/>
    </xf>
    <xf numFmtId="3" fontId="20" fillId="0" borderId="11" xfId="57" applyNumberFormat="1" applyFont="1" applyFill="1" applyBorder="1" applyAlignment="1" quotePrefix="1">
      <alignment horizontal="right"/>
      <protection/>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3" xfId="0" applyNumberFormat="1" applyBorder="1" applyAlignment="1">
      <alignment/>
    </xf>
    <xf numFmtId="3" fontId="3" fillId="0" borderId="0" xfId="0" applyNumberFormat="1" applyFont="1" applyAlignment="1">
      <alignment horizontal="center"/>
    </xf>
    <xf numFmtId="0" fontId="21" fillId="0" borderId="0" xfId="0" applyNumberFormat="1" applyFont="1" applyAlignment="1">
      <alignment/>
    </xf>
    <xf numFmtId="0" fontId="22" fillId="0" borderId="0" xfId="0" applyNumberFormat="1" applyFont="1" applyAlignment="1">
      <alignment/>
    </xf>
    <xf numFmtId="0" fontId="23" fillId="0" borderId="0" xfId="0" applyNumberFormat="1" applyFont="1" applyAlignment="1">
      <alignment/>
    </xf>
    <xf numFmtId="0" fontId="22" fillId="0" borderId="0" xfId="0" applyFont="1" applyAlignment="1">
      <alignment/>
    </xf>
    <xf numFmtId="3" fontId="22" fillId="0" borderId="0" xfId="0" applyNumberFormat="1" applyFont="1" applyAlignment="1">
      <alignment/>
    </xf>
    <xf numFmtId="3" fontId="27" fillId="0" borderId="0" xfId="0" applyNumberFormat="1" applyFont="1" applyAlignment="1">
      <alignment/>
    </xf>
    <xf numFmtId="3" fontId="24" fillId="0" borderId="0" xfId="0" applyNumberFormat="1" applyFont="1" applyFill="1" applyAlignment="1">
      <alignment/>
    </xf>
    <xf numFmtId="3" fontId="24" fillId="0" borderId="0" xfId="0" applyNumberFormat="1" applyFont="1" applyAlignment="1">
      <alignment/>
    </xf>
    <xf numFmtId="3" fontId="29" fillId="0" borderId="0" xfId="0" applyNumberFormat="1" applyFont="1" applyAlignment="1">
      <alignment horizontal="center"/>
    </xf>
    <xf numFmtId="3" fontId="24" fillId="0" borderId="0" xfId="0" applyNumberFormat="1" applyFont="1" applyAlignment="1">
      <alignment horizontal="left"/>
    </xf>
    <xf numFmtId="3" fontId="24" fillId="0" borderId="0" xfId="0" applyNumberFormat="1" applyFont="1" applyAlignment="1">
      <alignment horizontal="center"/>
    </xf>
    <xf numFmtId="3" fontId="25" fillId="0" borderId="0" xfId="0" applyNumberFormat="1" applyFont="1" applyAlignment="1">
      <alignment horizontal="center"/>
    </xf>
    <xf numFmtId="3" fontId="31" fillId="0" borderId="0" xfId="0" applyNumberFormat="1" applyFont="1" applyAlignment="1">
      <alignment horizontal="right"/>
    </xf>
    <xf numFmtId="3" fontId="31" fillId="0" borderId="0" xfId="0" applyNumberFormat="1" applyFont="1" applyAlignment="1">
      <alignment/>
    </xf>
    <xf numFmtId="3" fontId="28" fillId="0" borderId="0" xfId="0" applyNumberFormat="1" applyFont="1" applyFill="1" applyAlignment="1">
      <alignment/>
    </xf>
    <xf numFmtId="3" fontId="24" fillId="0" borderId="14" xfId="0" applyNumberFormat="1" applyFont="1" applyBorder="1" applyAlignment="1">
      <alignment horizontal="center"/>
    </xf>
    <xf numFmtId="3" fontId="24" fillId="0" borderId="10" xfId="0" applyNumberFormat="1" applyFont="1" applyBorder="1" applyAlignment="1">
      <alignment/>
    </xf>
    <xf numFmtId="3" fontId="24" fillId="0" borderId="10" xfId="0" applyNumberFormat="1" applyFont="1" applyBorder="1" applyAlignment="1">
      <alignment horizontal="center"/>
    </xf>
    <xf numFmtId="3" fontId="24" fillId="0" borderId="11" xfId="0" applyNumberFormat="1" applyFont="1" applyBorder="1" applyAlignment="1">
      <alignment/>
    </xf>
    <xf numFmtId="3" fontId="24" fillId="0" borderId="11" xfId="0" applyNumberFormat="1" applyFont="1" applyBorder="1" applyAlignment="1">
      <alignment horizontal="center"/>
    </xf>
    <xf numFmtId="3" fontId="24" fillId="0" borderId="12" xfId="0" applyNumberFormat="1" applyFont="1" applyBorder="1" applyAlignment="1">
      <alignment/>
    </xf>
    <xf numFmtId="3" fontId="24" fillId="0" borderId="12" xfId="0" applyNumberFormat="1" applyFont="1" applyBorder="1" applyAlignment="1">
      <alignment horizontal="center"/>
    </xf>
    <xf numFmtId="0" fontId="36" fillId="0" borderId="0" xfId="0" applyNumberFormat="1" applyFont="1" applyAlignment="1">
      <alignment/>
    </xf>
    <xf numFmtId="169" fontId="7" fillId="0" borderId="11" xfId="0" applyNumberFormat="1" applyFont="1" applyBorder="1" applyAlignment="1">
      <alignment horizontal="right"/>
    </xf>
    <xf numFmtId="169" fontId="0" fillId="0" borderId="11" xfId="0" applyNumberFormat="1" applyFont="1" applyBorder="1" applyAlignment="1">
      <alignment horizontal="right"/>
    </xf>
    <xf numFmtId="0" fontId="25" fillId="0" borderId="0" xfId="0" applyNumberFormat="1" applyFont="1" applyAlignment="1">
      <alignment/>
    </xf>
    <xf numFmtId="0" fontId="37" fillId="0" borderId="0" xfId="0" applyFont="1" applyAlignment="1">
      <alignment/>
    </xf>
    <xf numFmtId="0" fontId="38" fillId="0" borderId="0" xfId="0" applyFont="1" applyAlignment="1">
      <alignment/>
    </xf>
    <xf numFmtId="0" fontId="20" fillId="0" borderId="0" xfId="0" applyFont="1" applyAlignment="1">
      <alignment/>
    </xf>
    <xf numFmtId="0" fontId="25" fillId="0" borderId="0" xfId="0" applyFont="1" applyAlignment="1">
      <alignment/>
    </xf>
    <xf numFmtId="0" fontId="7" fillId="0" borderId="0" xfId="0" applyFont="1" applyAlignment="1">
      <alignment/>
    </xf>
    <xf numFmtId="0" fontId="0" fillId="0" borderId="11" xfId="0" applyFont="1" applyBorder="1" applyAlignment="1">
      <alignment horizontal="left"/>
    </xf>
    <xf numFmtId="0" fontId="0" fillId="0" borderId="0" xfId="0" applyFont="1" applyAlignment="1">
      <alignment/>
    </xf>
    <xf numFmtId="0" fontId="0" fillId="0" borderId="0" xfId="0" applyFont="1" applyAlignment="1">
      <alignment/>
    </xf>
    <xf numFmtId="0" fontId="30" fillId="0" borderId="0" xfId="0" applyNumberFormat="1" applyFont="1" applyFill="1" applyBorder="1" applyAlignment="1">
      <alignment horizontal="left"/>
    </xf>
    <xf numFmtId="0" fontId="37" fillId="0" borderId="0" xfId="0" applyFont="1" applyAlignment="1">
      <alignment horizontal="right"/>
    </xf>
    <xf numFmtId="0" fontId="9" fillId="0" borderId="0" xfId="0" applyFont="1" applyAlignment="1">
      <alignment horizontal="right"/>
    </xf>
    <xf numFmtId="0" fontId="24" fillId="0" borderId="11" xfId="0" applyFont="1" applyBorder="1" applyAlignment="1" quotePrefix="1">
      <alignment horizontal="right"/>
    </xf>
    <xf numFmtId="0" fontId="30" fillId="0" borderId="11" xfId="0" applyFont="1" applyBorder="1" applyAlignment="1" quotePrefix="1">
      <alignment horizontal="righ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0" xfId="0" applyAlignment="1">
      <alignment horizontal="right"/>
    </xf>
    <xf numFmtId="0" fontId="41" fillId="0" borderId="0" xfId="0" applyFont="1" applyAlignment="1">
      <alignment horizontal="right"/>
    </xf>
    <xf numFmtId="0" fontId="30" fillId="33" borderId="14" xfId="0" applyNumberFormat="1" applyFont="1" applyFill="1" applyBorder="1" applyAlignment="1">
      <alignment horizontal="center"/>
    </xf>
    <xf numFmtId="0" fontId="21" fillId="33" borderId="14"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right" vertical="center"/>
    </xf>
    <xf numFmtId="0" fontId="0" fillId="0" borderId="15" xfId="0" applyFont="1" applyBorder="1" applyAlignment="1">
      <alignment horizontal="left"/>
    </xf>
    <xf numFmtId="169" fontId="7" fillId="0" borderId="15" xfId="0" applyNumberFormat="1" applyFont="1" applyBorder="1" applyAlignment="1">
      <alignment horizontal="right"/>
    </xf>
    <xf numFmtId="0" fontId="24" fillId="0" borderId="11" xfId="0" applyNumberFormat="1" applyFont="1" applyBorder="1" applyAlignment="1">
      <alignment horizontal="left"/>
    </xf>
    <xf numFmtId="0" fontId="30" fillId="0" borderId="13" xfId="0" applyNumberFormat="1" applyFont="1" applyBorder="1" applyAlignment="1">
      <alignment horizontal="left"/>
    </xf>
    <xf numFmtId="169" fontId="7" fillId="0" borderId="13" xfId="0" applyNumberFormat="1" applyFont="1" applyBorder="1" applyAlignment="1">
      <alignment horizontal="right"/>
    </xf>
    <xf numFmtId="0" fontId="0" fillId="0" borderId="15" xfId="0" applyFont="1" applyBorder="1" applyAlignment="1">
      <alignment horizontal="right"/>
    </xf>
    <xf numFmtId="169" fontId="0" fillId="0" borderId="15" xfId="0" applyNumberFormat="1" applyFont="1" applyBorder="1" applyAlignment="1">
      <alignment horizontal="right"/>
    </xf>
    <xf numFmtId="0" fontId="24" fillId="0" borderId="13" xfId="0" applyNumberFormat="1" applyFont="1" applyBorder="1" applyAlignment="1">
      <alignment horizontal="left"/>
    </xf>
    <xf numFmtId="0" fontId="0" fillId="0" borderId="13" xfId="0" applyFont="1" applyBorder="1" applyAlignment="1">
      <alignment horizontal="right"/>
    </xf>
    <xf numFmtId="169" fontId="0" fillId="0" borderId="13" xfId="0" applyNumberFormat="1" applyFont="1" applyBorder="1" applyAlignment="1">
      <alignment horizontal="right"/>
    </xf>
    <xf numFmtId="0" fontId="0" fillId="0" borderId="0" xfId="0" applyFont="1" applyAlignment="1">
      <alignment/>
    </xf>
    <xf numFmtId="0" fontId="30" fillId="0" borderId="11" xfId="0" applyNumberFormat="1" applyFont="1" applyBorder="1" applyAlignment="1">
      <alignment horizontal="left"/>
    </xf>
    <xf numFmtId="0" fontId="30" fillId="0" borderId="15" xfId="0" applyNumberFormat="1" applyFont="1" applyBorder="1" applyAlignment="1">
      <alignment horizontal="left"/>
    </xf>
    <xf numFmtId="0" fontId="30" fillId="0" borderId="15" xfId="0" applyFont="1" applyBorder="1" applyAlignment="1" quotePrefix="1">
      <alignment horizontal="right"/>
    </xf>
    <xf numFmtId="0" fontId="7" fillId="0" borderId="15" xfId="0" applyFont="1" applyBorder="1" applyAlignment="1">
      <alignment horizontal="left"/>
    </xf>
    <xf numFmtId="0" fontId="0" fillId="0" borderId="0" xfId="0" applyFont="1" applyAlignment="1">
      <alignment/>
    </xf>
    <xf numFmtId="3" fontId="0" fillId="0" borderId="0" xfId="0" applyNumberFormat="1" applyFont="1" applyAlignment="1">
      <alignment/>
    </xf>
    <xf numFmtId="3" fontId="36" fillId="33" borderId="14" xfId="0" applyNumberFormat="1" applyFont="1" applyFill="1" applyBorder="1" applyAlignment="1">
      <alignment horizontal="center" vertical="center"/>
    </xf>
    <xf numFmtId="0" fontId="1" fillId="33" borderId="14" xfId="0" applyFont="1" applyFill="1" applyBorder="1" applyAlignment="1">
      <alignment horizontal="center" vertical="center"/>
    </xf>
    <xf numFmtId="3" fontId="1" fillId="33" borderId="14" xfId="0" applyNumberFormat="1" applyFont="1" applyFill="1" applyBorder="1" applyAlignment="1">
      <alignment horizontal="center" vertical="center"/>
    </xf>
    <xf numFmtId="0" fontId="8" fillId="0" borderId="0" xfId="0" applyFont="1" applyAlignment="1">
      <alignment/>
    </xf>
    <xf numFmtId="0" fontId="8" fillId="0" borderId="0" xfId="0" applyFont="1" applyAlignment="1">
      <alignment horizontal="center"/>
    </xf>
    <xf numFmtId="3" fontId="0" fillId="0" borderId="0" xfId="0" applyNumberFormat="1" applyFont="1" applyAlignment="1">
      <alignment/>
    </xf>
    <xf numFmtId="169" fontId="0" fillId="0" borderId="0" xfId="0" applyNumberFormat="1" applyFont="1" applyAlignment="1">
      <alignment/>
    </xf>
    <xf numFmtId="0" fontId="0" fillId="0" borderId="0" xfId="0" applyFont="1" applyAlignment="1">
      <alignment horizontal="center"/>
    </xf>
    <xf numFmtId="0" fontId="19" fillId="0" borderId="0" xfId="0" applyFont="1" applyAlignment="1">
      <alignment/>
    </xf>
    <xf numFmtId="0" fontId="0" fillId="0" borderId="15" xfId="0" applyFont="1" applyBorder="1" applyAlignment="1" quotePrefix="1">
      <alignment horizontal="right"/>
    </xf>
    <xf numFmtId="3" fontId="0" fillId="0" borderId="15" xfId="0" applyNumberFormat="1" applyFont="1" applyBorder="1" applyAlignment="1">
      <alignment horizontal="right"/>
    </xf>
    <xf numFmtId="3" fontId="0" fillId="0" borderId="11" xfId="0" applyNumberFormat="1" applyFont="1" applyBorder="1" applyAlignment="1">
      <alignment horizontal="right"/>
    </xf>
    <xf numFmtId="0" fontId="0" fillId="0" borderId="13" xfId="0" applyFont="1" applyBorder="1" applyAlignment="1">
      <alignment horizontal="center"/>
    </xf>
    <xf numFmtId="3" fontId="7" fillId="0" borderId="13" xfId="0" applyNumberFormat="1" applyFont="1" applyBorder="1" applyAlignment="1">
      <alignment horizontal="right"/>
    </xf>
    <xf numFmtId="0" fontId="42" fillId="0" borderId="0" xfId="0" applyNumberFormat="1" applyFont="1" applyAlignment="1">
      <alignment/>
    </xf>
    <xf numFmtId="0" fontId="44" fillId="0" borderId="0" xfId="0" applyFont="1" applyAlignment="1">
      <alignment/>
    </xf>
    <xf numFmtId="169" fontId="44" fillId="0" borderId="0" xfId="0" applyNumberFormat="1" applyFont="1" applyAlignment="1">
      <alignment/>
    </xf>
    <xf numFmtId="0" fontId="25" fillId="0" borderId="15" xfId="0" applyNumberFormat="1" applyFont="1" applyBorder="1" applyAlignment="1">
      <alignment horizontal="left"/>
    </xf>
    <xf numFmtId="0" fontId="25" fillId="0" borderId="15" xfId="0" applyFont="1" applyBorder="1" applyAlignment="1">
      <alignment horizontal="center"/>
    </xf>
    <xf numFmtId="169" fontId="4" fillId="0" borderId="15" xfId="0" applyNumberFormat="1" applyFont="1" applyBorder="1" applyAlignment="1">
      <alignment horizontal="right"/>
    </xf>
    <xf numFmtId="0" fontId="25" fillId="0" borderId="11" xfId="0" applyNumberFormat="1" applyFont="1" applyBorder="1" applyAlignment="1">
      <alignment horizontal="left"/>
    </xf>
    <xf numFmtId="0" fontId="20" fillId="0" borderId="11" xfId="0" applyFont="1" applyBorder="1" applyAlignment="1">
      <alignment horizontal="center"/>
    </xf>
    <xf numFmtId="0" fontId="25" fillId="0" borderId="11" xfId="0" applyFont="1" applyBorder="1" applyAlignment="1">
      <alignment horizontal="center"/>
    </xf>
    <xf numFmtId="172" fontId="20" fillId="0" borderId="11" xfId="41" applyNumberFormat="1" applyFont="1" applyBorder="1" applyAlignment="1">
      <alignment horizontal="right"/>
    </xf>
    <xf numFmtId="169" fontId="4" fillId="0" borderId="11" xfId="0" applyNumberFormat="1" applyFont="1" applyBorder="1" applyAlignment="1">
      <alignment horizontal="right"/>
    </xf>
    <xf numFmtId="169" fontId="20" fillId="0" borderId="11" xfId="0" applyNumberFormat="1" applyFont="1" applyBorder="1" applyAlignment="1">
      <alignment horizontal="right"/>
    </xf>
    <xf numFmtId="169" fontId="4" fillId="0" borderId="11" xfId="0" applyNumberFormat="1" applyFont="1" applyBorder="1" applyAlignment="1">
      <alignment horizontal="right"/>
    </xf>
    <xf numFmtId="172" fontId="4" fillId="0" borderId="11" xfId="41" applyNumberFormat="1" applyFont="1" applyBorder="1" applyAlignment="1">
      <alignment horizontal="right"/>
    </xf>
    <xf numFmtId="0" fontId="25" fillId="0" borderId="13" xfId="0" applyNumberFormat="1" applyFont="1" applyBorder="1" applyAlignment="1">
      <alignment horizontal="left"/>
    </xf>
    <xf numFmtId="0" fontId="20" fillId="0" borderId="13" xfId="0" applyFont="1" applyBorder="1" applyAlignment="1">
      <alignment horizontal="center"/>
    </xf>
    <xf numFmtId="0" fontId="25" fillId="0" borderId="13" xfId="0" applyFont="1" applyBorder="1" applyAlignment="1">
      <alignment horizontal="center"/>
    </xf>
    <xf numFmtId="169" fontId="4" fillId="0" borderId="13" xfId="0" applyNumberFormat="1" applyFont="1" applyBorder="1" applyAlignment="1">
      <alignment horizontal="right"/>
    </xf>
    <xf numFmtId="0" fontId="42" fillId="0" borderId="0" xfId="0" applyNumberFormat="1" applyFont="1" applyAlignment="1">
      <alignment/>
    </xf>
    <xf numFmtId="169" fontId="45" fillId="0" borderId="0" xfId="0" applyNumberFormat="1" applyFont="1" applyAlignment="1">
      <alignment/>
    </xf>
    <xf numFmtId="0" fontId="8" fillId="0" borderId="16" xfId="0" applyFont="1" applyBorder="1" applyAlignment="1">
      <alignment/>
    </xf>
    <xf numFmtId="0" fontId="43" fillId="0" borderId="0" xfId="0" applyNumberFormat="1" applyFont="1" applyAlignment="1">
      <alignment/>
    </xf>
    <xf numFmtId="0" fontId="35" fillId="0" borderId="11" xfId="0" applyNumberFormat="1" applyFont="1" applyBorder="1" applyAlignment="1">
      <alignment horizontal="left"/>
    </xf>
    <xf numFmtId="0" fontId="35" fillId="0" borderId="11" xfId="0" applyFont="1" applyBorder="1" applyAlignment="1" quotePrefix="1">
      <alignment horizontal="right"/>
    </xf>
    <xf numFmtId="169" fontId="34" fillId="0" borderId="11" xfId="0" applyNumberFormat="1" applyFont="1" applyBorder="1" applyAlignment="1">
      <alignment horizontal="right"/>
    </xf>
    <xf numFmtId="0" fontId="8" fillId="0" borderId="11" xfId="0" applyFont="1" applyBorder="1" applyAlignment="1">
      <alignment horizontal="left"/>
    </xf>
    <xf numFmtId="169" fontId="8" fillId="0" borderId="11" xfId="0" applyNumberFormat="1" applyFont="1" applyBorder="1" applyAlignment="1">
      <alignment horizontal="right"/>
    </xf>
    <xf numFmtId="0" fontId="30" fillId="0" borderId="17" xfId="0" applyNumberFormat="1" applyFont="1" applyBorder="1" applyAlignment="1">
      <alignment horizontal="left"/>
    </xf>
    <xf numFmtId="0" fontId="30" fillId="0" borderId="17" xfId="0" applyFont="1" applyBorder="1" applyAlignment="1" quotePrefix="1">
      <alignment horizontal="right"/>
    </xf>
    <xf numFmtId="169" fontId="7" fillId="0" borderId="17" xfId="0" applyNumberFormat="1" applyFont="1" applyBorder="1" applyAlignment="1">
      <alignment horizontal="right"/>
    </xf>
    <xf numFmtId="0" fontId="24" fillId="0" borderId="13" xfId="0" applyFont="1" applyBorder="1" applyAlignment="1" quotePrefix="1">
      <alignment horizontal="right"/>
    </xf>
    <xf numFmtId="0" fontId="30" fillId="0" borderId="15" xfId="0" applyNumberFormat="1" applyFont="1" applyBorder="1" applyAlignment="1">
      <alignment horizontal="center"/>
    </xf>
    <xf numFmtId="0" fontId="30" fillId="0" borderId="10" xfId="0" applyNumberFormat="1" applyFont="1" applyBorder="1" applyAlignment="1">
      <alignment horizontal="left"/>
    </xf>
    <xf numFmtId="0" fontId="30" fillId="0" borderId="14" xfId="0" applyNumberFormat="1" applyFont="1" applyBorder="1" applyAlignment="1">
      <alignment horizontal="center"/>
    </xf>
    <xf numFmtId="0" fontId="30" fillId="0" borderId="10" xfId="0" applyFont="1" applyBorder="1" applyAlignment="1" quotePrefix="1">
      <alignment horizontal="right"/>
    </xf>
    <xf numFmtId="169" fontId="7" fillId="0" borderId="10" xfId="0" applyNumberFormat="1" applyFont="1" applyBorder="1" applyAlignment="1">
      <alignment horizontal="right"/>
    </xf>
    <xf numFmtId="0" fontId="7" fillId="0" borderId="14" xfId="0" applyFont="1" applyBorder="1" applyAlignment="1">
      <alignment horizontal="right"/>
    </xf>
    <xf numFmtId="169" fontId="7" fillId="0" borderId="14" xfId="0" applyNumberFormat="1" applyFont="1" applyBorder="1" applyAlignment="1">
      <alignment horizontal="right"/>
    </xf>
    <xf numFmtId="0" fontId="8" fillId="0" borderId="0" xfId="0" applyFont="1" applyAlignment="1">
      <alignment/>
    </xf>
    <xf numFmtId="0" fontId="34" fillId="0" borderId="0" xfId="0" applyFont="1" applyAlignment="1">
      <alignment/>
    </xf>
    <xf numFmtId="0" fontId="31" fillId="0" borderId="0" xfId="0" applyNumberFormat="1" applyFont="1" applyAlignment="1">
      <alignment/>
    </xf>
    <xf numFmtId="0" fontId="8" fillId="0" borderId="11" xfId="0" applyFont="1" applyBorder="1" applyAlignment="1" quotePrefix="1">
      <alignment horizontal="right"/>
    </xf>
    <xf numFmtId="3" fontId="8" fillId="0" borderId="11" xfId="0" applyNumberFormat="1" applyFont="1" applyBorder="1" applyAlignment="1">
      <alignment horizontal="right"/>
    </xf>
    <xf numFmtId="3" fontId="8" fillId="0" borderId="0" xfId="0" applyNumberFormat="1" applyFont="1" applyAlignment="1">
      <alignment/>
    </xf>
    <xf numFmtId="0" fontId="36" fillId="0" borderId="11" xfId="0" applyNumberFormat="1" applyFont="1" applyBorder="1" applyAlignment="1">
      <alignment horizontal="left"/>
    </xf>
    <xf numFmtId="0" fontId="24" fillId="0" borderId="10" xfId="0" applyNumberFormat="1" applyFont="1" applyBorder="1" applyAlignment="1">
      <alignment horizontal="left"/>
    </xf>
    <xf numFmtId="0" fontId="24" fillId="0" borderId="10" xfId="0" applyFont="1" applyBorder="1" applyAlignment="1" quotePrefix="1">
      <alignment horizontal="right"/>
    </xf>
    <xf numFmtId="169" fontId="0" fillId="0" borderId="10" xfId="0" applyNumberFormat="1" applyFont="1" applyBorder="1" applyAlignment="1">
      <alignment horizontal="right"/>
    </xf>
    <xf numFmtId="0" fontId="7" fillId="0" borderId="13" xfId="0" applyFont="1" applyBorder="1" applyAlignment="1" quotePrefix="1">
      <alignment horizontal="right"/>
    </xf>
    <xf numFmtId="3" fontId="7" fillId="0" borderId="13" xfId="0" applyNumberFormat="1" applyFont="1" applyBorder="1" applyAlignment="1">
      <alignment/>
    </xf>
    <xf numFmtId="172" fontId="0" fillId="0" borderId="0" xfId="41" applyNumberFormat="1" applyFont="1" applyAlignment="1">
      <alignment/>
    </xf>
    <xf numFmtId="172" fontId="36" fillId="33" borderId="14" xfId="41" applyNumberFormat="1" applyFont="1" applyFill="1" applyBorder="1" applyAlignment="1">
      <alignment horizontal="center" vertical="center"/>
    </xf>
    <xf numFmtId="172" fontId="1" fillId="33" borderId="14" xfId="41" applyNumberFormat="1" applyFont="1" applyFill="1" applyBorder="1" applyAlignment="1">
      <alignment horizontal="center" vertical="center"/>
    </xf>
    <xf numFmtId="172" fontId="0" fillId="0" borderId="15" xfId="41" applyNumberFormat="1" applyFont="1" applyBorder="1" applyAlignment="1">
      <alignment horizontal="right"/>
    </xf>
    <xf numFmtId="172" fontId="0" fillId="0" borderId="11" xfId="41" applyNumberFormat="1" applyFont="1" applyBorder="1" applyAlignment="1">
      <alignment horizontal="right"/>
    </xf>
    <xf numFmtId="172" fontId="8" fillId="0" borderId="11" xfId="41" applyNumberFormat="1" applyFont="1" applyBorder="1" applyAlignment="1">
      <alignment horizontal="right"/>
    </xf>
    <xf numFmtId="172" fontId="0" fillId="0" borderId="11" xfId="41" applyNumberFormat="1" applyFont="1" applyBorder="1" applyAlignment="1">
      <alignment/>
    </xf>
    <xf numFmtId="172" fontId="7" fillId="0" borderId="13" xfId="41" applyNumberFormat="1" applyFont="1" applyBorder="1" applyAlignment="1">
      <alignment horizontal="right"/>
    </xf>
    <xf numFmtId="172" fontId="30" fillId="0" borderId="0" xfId="41" applyNumberFormat="1" applyFont="1" applyFill="1" applyBorder="1" applyAlignment="1">
      <alignment horizontal="left"/>
    </xf>
    <xf numFmtId="172" fontId="0" fillId="0" borderId="0" xfId="41" applyNumberFormat="1" applyFont="1" applyAlignment="1">
      <alignment/>
    </xf>
    <xf numFmtId="172" fontId="42" fillId="0" borderId="0" xfId="41" applyNumberFormat="1" applyFont="1" applyAlignment="1">
      <alignment/>
    </xf>
    <xf numFmtId="3" fontId="20" fillId="0" borderId="12" xfId="57" applyNumberFormat="1" applyFont="1" applyFill="1" applyBorder="1" applyAlignment="1">
      <alignment horizontal="right"/>
      <protection/>
    </xf>
    <xf numFmtId="49" fontId="20" fillId="0" borderId="11" xfId="41" applyNumberFormat="1" applyFont="1" applyBorder="1" applyAlignment="1">
      <alignment horizontal="right"/>
    </xf>
    <xf numFmtId="49" fontId="20" fillId="0" borderId="0" xfId="0" applyNumberFormat="1" applyFont="1" applyAlignment="1">
      <alignment/>
    </xf>
    <xf numFmtId="49" fontId="4" fillId="0" borderId="11" xfId="0" applyNumberFormat="1" applyFont="1" applyBorder="1" applyAlignment="1">
      <alignment horizontal="right"/>
    </xf>
    <xf numFmtId="49" fontId="20" fillId="0" borderId="11" xfId="0" applyNumberFormat="1" applyFont="1" applyBorder="1" applyAlignment="1">
      <alignment horizontal="right"/>
    </xf>
    <xf numFmtId="37" fontId="20" fillId="0" borderId="11" xfId="41" applyNumberFormat="1" applyFont="1" applyBorder="1" applyAlignment="1">
      <alignment horizontal="right"/>
    </xf>
    <xf numFmtId="0" fontId="47" fillId="0" borderId="18" xfId="0" applyFont="1" applyBorder="1" applyAlignment="1">
      <alignment/>
    </xf>
    <xf numFmtId="0" fontId="48" fillId="0" borderId="18" xfId="0" applyFont="1" applyBorder="1" applyAlignment="1">
      <alignment/>
    </xf>
    <xf numFmtId="3" fontId="24" fillId="0" borderId="0" xfId="0" applyNumberFormat="1" applyFont="1" applyAlignment="1">
      <alignment horizontal="justify" wrapText="1"/>
    </xf>
    <xf numFmtId="3" fontId="0" fillId="0" borderId="0" xfId="0" applyNumberFormat="1" applyAlignment="1">
      <alignment horizontal="justify" wrapText="1"/>
    </xf>
    <xf numFmtId="3" fontId="22" fillId="0" borderId="0" xfId="0" applyNumberFormat="1" applyFont="1" applyAlignment="1">
      <alignment horizontal="center"/>
    </xf>
    <xf numFmtId="3" fontId="13" fillId="0" borderId="0" xfId="0" applyNumberFormat="1" applyFont="1" applyAlignment="1">
      <alignment horizontal="center"/>
    </xf>
    <xf numFmtId="3" fontId="28" fillId="0" borderId="0" xfId="0" applyNumberFormat="1" applyFont="1" applyAlignment="1">
      <alignment horizontal="center"/>
    </xf>
    <xf numFmtId="3" fontId="15" fillId="0" borderId="0" xfId="0" applyNumberFormat="1" applyFont="1" applyAlignment="1">
      <alignment horizontal="center"/>
    </xf>
    <xf numFmtId="3" fontId="24" fillId="0" borderId="0" xfId="0" applyNumberFormat="1" applyFont="1" applyAlignment="1">
      <alignment horizontal="justify" vertical="center" wrapText="1"/>
    </xf>
    <xf numFmtId="3" fontId="0" fillId="0" borderId="0" xfId="0" applyNumberFormat="1" applyAlignment="1">
      <alignment horizontal="justify" vertical="center" wrapText="1"/>
    </xf>
    <xf numFmtId="3" fontId="33" fillId="0" borderId="0" xfId="0" applyNumberFormat="1" applyFont="1" applyAlignment="1">
      <alignment horizontal="center"/>
    </xf>
    <xf numFmtId="3" fontId="18" fillId="0" borderId="0" xfId="0" applyNumberFormat="1" applyFont="1" applyAlignment="1">
      <alignment horizontal="center"/>
    </xf>
    <xf numFmtId="3" fontId="32" fillId="0" borderId="0" xfId="0" applyNumberFormat="1" applyFont="1" applyAlignment="1">
      <alignment horizontal="center"/>
    </xf>
    <xf numFmtId="3" fontId="19" fillId="0" borderId="0" xfId="0" applyNumberFormat="1" applyFont="1" applyAlignment="1">
      <alignment horizontal="center"/>
    </xf>
    <xf numFmtId="3" fontId="24" fillId="0" borderId="0" xfId="0" applyNumberFormat="1" applyFont="1" applyAlignment="1">
      <alignment horizontal="center"/>
    </xf>
    <xf numFmtId="3" fontId="0" fillId="0" borderId="0" xfId="0" applyNumberFormat="1" applyAlignment="1">
      <alignment horizontal="center"/>
    </xf>
    <xf numFmtId="3" fontId="35" fillId="0" borderId="0" xfId="0" applyNumberFormat="1" applyFont="1" applyAlignment="1">
      <alignment horizontal="center"/>
    </xf>
    <xf numFmtId="3" fontId="34" fillId="0" borderId="0" xfId="0" applyNumberFormat="1" applyFont="1" applyAlignment="1">
      <alignment horizontal="center"/>
    </xf>
    <xf numFmtId="0" fontId="39" fillId="0" borderId="0" xfId="0" applyNumberFormat="1" applyFont="1" applyAlignment="1">
      <alignment horizontal="center" vertical="center"/>
    </xf>
    <xf numFmtId="0" fontId="40" fillId="0" borderId="0" xfId="0" applyFont="1" applyAlignment="1">
      <alignment horizontal="center" vertical="center"/>
    </xf>
    <xf numFmtId="0" fontId="31" fillId="0" borderId="0" xfId="0" applyNumberFormat="1" applyFont="1" applyAlignment="1">
      <alignment horizontal="center"/>
    </xf>
    <xf numFmtId="0" fontId="8" fillId="0" borderId="0" xfId="0" applyFont="1" applyAlignment="1">
      <alignment horizontal="center"/>
    </xf>
    <xf numFmtId="0" fontId="30" fillId="0" borderId="0" xfId="0" applyNumberFormat="1" applyFont="1" applyAlignment="1">
      <alignment horizontal="center"/>
    </xf>
    <xf numFmtId="0" fontId="41" fillId="0" borderId="0" xfId="0" applyFont="1" applyAlignment="1">
      <alignment horizontal="center"/>
    </xf>
    <xf numFmtId="169" fontId="5" fillId="0" borderId="0" xfId="0" applyNumberFormat="1" applyFont="1" applyAlignment="1">
      <alignment horizontal="center"/>
    </xf>
    <xf numFmtId="0" fontId="31" fillId="0" borderId="0" xfId="0" applyNumberFormat="1" applyFont="1" applyBorder="1" applyAlignment="1">
      <alignment horizontal="center"/>
    </xf>
    <xf numFmtId="0" fontId="8" fillId="0" borderId="0" xfId="0" applyFont="1" applyBorder="1" applyAlignment="1">
      <alignment horizontal="center"/>
    </xf>
    <xf numFmtId="0" fontId="24" fillId="0" borderId="0" xfId="0" applyNumberFormat="1" applyFont="1" applyAlignment="1">
      <alignment horizontal="center"/>
    </xf>
    <xf numFmtId="169" fontId="8" fillId="0" borderId="0" xfId="0" applyNumberFormat="1" applyFont="1" applyAlignment="1">
      <alignment horizontal="center"/>
    </xf>
    <xf numFmtId="0" fontId="31" fillId="0" borderId="16" xfId="0" applyNumberFormat="1" applyFont="1" applyBorder="1" applyAlignment="1">
      <alignment horizontal="center"/>
    </xf>
    <xf numFmtId="0" fontId="36" fillId="33"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36" fillId="33" borderId="14"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3" fontId="36" fillId="33" borderId="14"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36" fillId="33" borderId="14" xfId="0" applyNumberFormat="1" applyFont="1" applyFill="1" applyBorder="1" applyAlignment="1">
      <alignment horizontal="center" vertical="center" wrapText="1"/>
    </xf>
    <xf numFmtId="0" fontId="46" fillId="0" borderId="19" xfId="0" applyFont="1" applyFill="1" applyBorder="1" applyAlignment="1">
      <alignment horizontal="center"/>
    </xf>
    <xf numFmtId="0" fontId="21" fillId="33" borderId="14" xfId="0" applyNumberFormat="1" applyFont="1" applyFill="1" applyBorder="1" applyAlignment="1">
      <alignment horizontal="center" vertical="center"/>
    </xf>
    <xf numFmtId="0" fontId="21" fillId="33" borderId="14"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QKD Q3.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BD00076735.xlsx" /><Relationship Id="rId2" Type="http://schemas.openxmlformats.org/officeDocument/2006/relationships/package" Target="../embeddings/MBD0007729B.xlsx" /><Relationship Id="rId3" Type="http://schemas.openxmlformats.org/officeDocument/2006/relationships/package" Target="../embeddings/MBD000794D6.xlsx"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9">
      <selection activeCell="A1" sqref="A1:F25"/>
    </sheetView>
  </sheetViews>
  <sheetFormatPr defaultColWidth="8.796875" defaultRowHeight="15"/>
  <cols>
    <col min="1" max="1" width="5.59765625" style="2" customWidth="1"/>
    <col min="2" max="2" width="25.8984375" style="2" customWidth="1"/>
    <col min="3" max="3" width="9" style="2" customWidth="1"/>
    <col min="4" max="5" width="13.59765625" style="2" customWidth="1"/>
    <col min="6" max="6" width="15.59765625" style="2" customWidth="1"/>
    <col min="7" max="7" width="9" style="2" customWidth="1"/>
    <col min="8" max="8" width="13.5" style="2" bestFit="1" customWidth="1"/>
    <col min="9" max="11" width="9" style="2" customWidth="1"/>
    <col min="12" max="12" width="9.09765625" style="2" customWidth="1"/>
    <col min="13" max="16384" width="9" style="2" customWidth="1"/>
  </cols>
  <sheetData>
    <row r="1" spans="1:6" ht="19.5" customHeight="1">
      <c r="A1" s="28" t="s">
        <v>83</v>
      </c>
      <c r="D1" s="174" t="s">
        <v>85</v>
      </c>
      <c r="E1" s="175"/>
      <c r="F1" s="175"/>
    </row>
    <row r="2" spans="1:6" ht="19.5" customHeight="1">
      <c r="A2" s="29" t="s">
        <v>84</v>
      </c>
      <c r="B2" s="9"/>
      <c r="D2" s="176" t="s">
        <v>86</v>
      </c>
      <c r="E2" s="177"/>
      <c r="F2" s="177"/>
    </row>
    <row r="3" spans="2:6" ht="19.5" customHeight="1">
      <c r="B3" s="30" t="s">
        <v>349</v>
      </c>
      <c r="F3" s="36" t="s">
        <v>350</v>
      </c>
    </row>
    <row r="4" ht="19.5" customHeight="1">
      <c r="B4" s="37" t="s">
        <v>87</v>
      </c>
    </row>
    <row r="5" ht="19.5" customHeight="1"/>
    <row r="6" spans="2:3" ht="19.5" customHeight="1">
      <c r="B6" s="32" t="s">
        <v>88</v>
      </c>
      <c r="C6" s="33" t="s">
        <v>89</v>
      </c>
    </row>
    <row r="7" ht="19.5" customHeight="1">
      <c r="C7" s="33" t="s">
        <v>90</v>
      </c>
    </row>
    <row r="8" spans="2:6" ht="29.25" customHeight="1">
      <c r="B8" s="172" t="s">
        <v>33</v>
      </c>
      <c r="C8" s="173"/>
      <c r="D8" s="173"/>
      <c r="E8" s="173"/>
      <c r="F8" s="173"/>
    </row>
    <row r="9" spans="2:6" ht="29.25" customHeight="1">
      <c r="B9" s="172" t="s">
        <v>34</v>
      </c>
      <c r="C9" s="173"/>
      <c r="D9" s="173"/>
      <c r="E9" s="173"/>
      <c r="F9" s="173"/>
    </row>
    <row r="10" spans="2:6" ht="36.75" customHeight="1">
      <c r="B10" s="172" t="s">
        <v>91</v>
      </c>
      <c r="C10" s="173"/>
      <c r="D10" s="173"/>
      <c r="E10" s="173"/>
      <c r="F10" s="173"/>
    </row>
    <row r="11" spans="2:6" ht="29.25" customHeight="1">
      <c r="B11" s="172" t="s">
        <v>92</v>
      </c>
      <c r="C11" s="173"/>
      <c r="D11" s="173"/>
      <c r="E11" s="173"/>
      <c r="F11" s="173"/>
    </row>
    <row r="12" spans="2:6" ht="29.25" customHeight="1">
      <c r="B12" s="172" t="s">
        <v>35</v>
      </c>
      <c r="C12" s="173"/>
      <c r="D12" s="173"/>
      <c r="E12" s="173"/>
      <c r="F12" s="173"/>
    </row>
    <row r="13" spans="2:6" ht="29.25" customHeight="1">
      <c r="B13" s="172" t="s">
        <v>93</v>
      </c>
      <c r="C13" s="173"/>
      <c r="D13" s="173"/>
      <c r="E13" s="173"/>
      <c r="F13" s="173"/>
    </row>
    <row r="14" spans="2:6" ht="38.25" customHeight="1">
      <c r="B14" s="172" t="s">
        <v>352</v>
      </c>
      <c r="C14" s="173"/>
      <c r="D14" s="173"/>
      <c r="E14" s="173"/>
      <c r="F14" s="173"/>
    </row>
    <row r="15" spans="2:6" ht="50.25" customHeight="1">
      <c r="B15" s="172" t="s">
        <v>353</v>
      </c>
      <c r="C15" s="173"/>
      <c r="D15" s="173"/>
      <c r="E15" s="173"/>
      <c r="F15" s="173"/>
    </row>
    <row r="16" spans="2:6" ht="29.25" customHeight="1">
      <c r="B16" s="172" t="s">
        <v>94</v>
      </c>
      <c r="C16" s="173"/>
      <c r="D16" s="173"/>
      <c r="E16" s="173"/>
      <c r="F16" s="173"/>
    </row>
    <row r="17" spans="2:6" ht="36.75" customHeight="1">
      <c r="B17" s="172" t="s">
        <v>95</v>
      </c>
      <c r="C17" s="173"/>
      <c r="D17" s="173"/>
      <c r="E17" s="173"/>
      <c r="F17" s="173"/>
    </row>
    <row r="18" ht="7.5" customHeight="1"/>
    <row r="19" ht="19.5" customHeight="1">
      <c r="B19" s="34" t="s">
        <v>96</v>
      </c>
    </row>
    <row r="20" ht="22.5" customHeight="1">
      <c r="E20" s="35" t="s">
        <v>28</v>
      </c>
    </row>
    <row r="21" ht="19.5" customHeight="1"/>
    <row r="22" ht="19.5" customHeight="1">
      <c r="E22" s="11"/>
    </row>
    <row r="23" spans="1:2" ht="19.5" customHeight="1">
      <c r="A23" s="29" t="s">
        <v>29</v>
      </c>
      <c r="B23" s="12"/>
    </row>
    <row r="24" spans="1:2" ht="17.25" customHeight="1">
      <c r="A24" s="12"/>
      <c r="B24" s="28" t="s">
        <v>30</v>
      </c>
    </row>
    <row r="25" spans="1:5" ht="17.25" customHeight="1">
      <c r="A25" s="12"/>
      <c r="B25" s="28" t="s">
        <v>31</v>
      </c>
      <c r="E25" s="35" t="s">
        <v>32</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2">
    <mergeCell ref="B15:F15"/>
    <mergeCell ref="B16:F16"/>
    <mergeCell ref="B17:F17"/>
    <mergeCell ref="D1:F1"/>
    <mergeCell ref="D2:F2"/>
    <mergeCell ref="B8:F8"/>
    <mergeCell ref="B9:F9"/>
    <mergeCell ref="B11:F11"/>
    <mergeCell ref="B10:F10"/>
    <mergeCell ref="B12:F12"/>
    <mergeCell ref="B13:F13"/>
    <mergeCell ref="B14:F14"/>
  </mergeCells>
  <printOptions/>
  <pageMargins left="0.92" right="0.55" top="0.43" bottom="0.3" header="0.28" footer="0.2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selection activeCell="E22" sqref="E22"/>
    </sheetView>
  </sheetViews>
  <sheetFormatPr defaultColWidth="8.796875" defaultRowHeight="15"/>
  <cols>
    <col min="1" max="1" width="5.59765625" style="2" customWidth="1"/>
    <col min="2" max="2" width="25.8984375" style="2" customWidth="1"/>
    <col min="3" max="3" width="9" style="2" customWidth="1"/>
    <col min="4" max="5" width="13.59765625" style="2" customWidth="1"/>
    <col min="6" max="6" width="15.59765625" style="2" customWidth="1"/>
    <col min="7" max="7" width="9" style="2" customWidth="1"/>
    <col min="8" max="8" width="13.5" style="2" bestFit="1" customWidth="1"/>
    <col min="9" max="9" width="16.69921875" style="2" customWidth="1"/>
    <col min="10" max="10" width="14.09765625" style="2" bestFit="1" customWidth="1"/>
    <col min="11" max="11" width="9" style="2" customWidth="1"/>
    <col min="12" max="12" width="20.5" style="2" customWidth="1"/>
    <col min="13" max="16384" width="9" style="2" customWidth="1"/>
  </cols>
  <sheetData>
    <row r="1" spans="1:6" ht="19.5" customHeight="1">
      <c r="A1" s="28" t="s">
        <v>83</v>
      </c>
      <c r="D1" s="174" t="s">
        <v>85</v>
      </c>
      <c r="E1" s="175"/>
      <c r="F1" s="175"/>
    </row>
    <row r="2" spans="1:6" ht="19.5" customHeight="1">
      <c r="A2" s="28" t="s">
        <v>84</v>
      </c>
      <c r="D2" s="176" t="s">
        <v>86</v>
      </c>
      <c r="E2" s="177"/>
      <c r="F2" s="177"/>
    </row>
    <row r="3" spans="2:6" ht="19.5" customHeight="1">
      <c r="B3" s="38" t="s">
        <v>357</v>
      </c>
      <c r="F3" s="36" t="s">
        <v>354</v>
      </c>
    </row>
    <row r="4" ht="19.5" customHeight="1"/>
    <row r="5" spans="2:6" ht="24" customHeight="1">
      <c r="B5" s="180" t="s">
        <v>36</v>
      </c>
      <c r="C5" s="181"/>
      <c r="D5" s="181"/>
      <c r="E5" s="181"/>
      <c r="F5" s="181"/>
    </row>
    <row r="6" spans="2:6" ht="19.5" customHeight="1">
      <c r="B6" s="182" t="s">
        <v>355</v>
      </c>
      <c r="C6" s="183"/>
      <c r="D6" s="183"/>
      <c r="E6" s="183"/>
      <c r="F6" s="183"/>
    </row>
    <row r="7" ht="19.5" customHeight="1"/>
    <row r="8" spans="2:3" ht="19.5" customHeight="1">
      <c r="B8" s="32" t="s">
        <v>88</v>
      </c>
      <c r="C8" s="33" t="s">
        <v>89</v>
      </c>
    </row>
    <row r="9" ht="19.5" customHeight="1">
      <c r="C9" s="33" t="s">
        <v>90</v>
      </c>
    </row>
    <row r="10" spans="2:6" ht="36" customHeight="1">
      <c r="B10" s="172" t="s">
        <v>37</v>
      </c>
      <c r="C10" s="173"/>
      <c r="D10" s="173"/>
      <c r="E10" s="173"/>
      <c r="F10" s="173"/>
    </row>
    <row r="11" spans="2:6" ht="36" customHeight="1">
      <c r="B11" s="172" t="s">
        <v>356</v>
      </c>
      <c r="C11" s="173"/>
      <c r="D11" s="173"/>
      <c r="E11" s="173"/>
      <c r="F11" s="173"/>
    </row>
    <row r="12" ht="12" customHeight="1"/>
    <row r="13" ht="19.5" customHeight="1">
      <c r="B13" s="31" t="s">
        <v>38</v>
      </c>
    </row>
    <row r="14" spans="2:6" ht="61.5" customHeight="1">
      <c r="B14" s="178" t="s">
        <v>358</v>
      </c>
      <c r="C14" s="179"/>
      <c r="D14" s="179"/>
      <c r="E14" s="179"/>
      <c r="F14" s="179"/>
    </row>
    <row r="15" spans="1:8" ht="19.5" customHeight="1">
      <c r="A15" s="172" t="s">
        <v>39</v>
      </c>
      <c r="B15" s="173"/>
      <c r="C15" s="173"/>
      <c r="D15" s="173"/>
      <c r="E15" s="173"/>
      <c r="F15" s="173"/>
      <c r="H15" s="2">
        <f>H22*H18</f>
        <v>11536925479.768253</v>
      </c>
    </row>
    <row r="16" ht="19.5" customHeight="1"/>
    <row r="17" spans="1:16" ht="19.5" customHeight="1">
      <c r="A17" s="39" t="s">
        <v>202</v>
      </c>
      <c r="B17" s="39" t="s">
        <v>208</v>
      </c>
      <c r="C17" s="39" t="s">
        <v>40</v>
      </c>
      <c r="D17" s="39" t="s">
        <v>343</v>
      </c>
      <c r="E17" s="39" t="s">
        <v>351</v>
      </c>
      <c r="F17" s="39" t="s">
        <v>41</v>
      </c>
      <c r="I17" s="10"/>
      <c r="J17" s="10"/>
      <c r="K17" s="10"/>
      <c r="L17" s="10"/>
      <c r="M17" s="10"/>
      <c r="N17" s="10"/>
      <c r="O17" s="10"/>
      <c r="P17" s="10"/>
    </row>
    <row r="18" spans="1:14" ht="19.5" customHeight="1">
      <c r="A18" s="13">
        <v>1</v>
      </c>
      <c r="B18" s="40" t="s">
        <v>42</v>
      </c>
      <c r="C18" s="41" t="s">
        <v>43</v>
      </c>
      <c r="D18" s="14">
        <v>9085423</v>
      </c>
      <c r="E18" s="2">
        <v>10199317</v>
      </c>
      <c r="F18" s="15">
        <f>D18/E18%</f>
        <v>89.0787392920526</v>
      </c>
      <c r="H18" s="2">
        <f>D18-I20</f>
        <v>9085423</v>
      </c>
      <c r="J18" s="16"/>
      <c r="K18" s="16"/>
      <c r="L18" s="16"/>
      <c r="M18" s="16"/>
      <c r="N18" s="16"/>
    </row>
    <row r="19" spans="1:14" ht="19.5" customHeight="1">
      <c r="A19" s="17">
        <v>2</v>
      </c>
      <c r="B19" s="42" t="s">
        <v>44</v>
      </c>
      <c r="C19" s="43" t="s">
        <v>45</v>
      </c>
      <c r="D19" s="18">
        <f>52615798362+11235472</f>
        <v>52627033834</v>
      </c>
      <c r="E19" s="18">
        <f>45587418081+21126065+519307102</f>
        <v>46127851248</v>
      </c>
      <c r="F19" s="15">
        <f>D19/E19%</f>
        <v>114.08949779832155</v>
      </c>
      <c r="H19" s="2">
        <f>D19-E19</f>
        <v>6499182586</v>
      </c>
      <c r="J19" s="16"/>
      <c r="K19" s="16"/>
      <c r="L19" s="16"/>
      <c r="M19" s="16"/>
      <c r="N19" s="16"/>
    </row>
    <row r="20" spans="1:9" ht="19.5" customHeight="1">
      <c r="A20" s="17">
        <v>3</v>
      </c>
      <c r="B20" s="42" t="s">
        <v>46</v>
      </c>
      <c r="C20" s="43" t="s">
        <v>45</v>
      </c>
      <c r="D20" s="18">
        <f>46281022881+1528800363+971038885+2463441699+280838406</f>
        <v>51525142234</v>
      </c>
      <c r="E20" s="18">
        <f>40064867252+792547859+665307285+2493045115+258496705</f>
        <v>44274264216</v>
      </c>
      <c r="F20" s="15">
        <f>D20/E20%</f>
        <v>116.37718468369181</v>
      </c>
      <c r="H20" s="2">
        <f>D20-E20</f>
        <v>7250878018</v>
      </c>
      <c r="I20" s="14"/>
    </row>
    <row r="21" spans="1:8" ht="19.5" customHeight="1">
      <c r="A21" s="17">
        <v>4</v>
      </c>
      <c r="B21" s="42" t="s">
        <v>47</v>
      </c>
      <c r="C21" s="43" t="s">
        <v>45</v>
      </c>
      <c r="D21" s="19">
        <f>D19-D20</f>
        <v>1101891600</v>
      </c>
      <c r="E21" s="19">
        <f>E19-E20</f>
        <v>1853587032</v>
      </c>
      <c r="F21" s="15">
        <f>D21/E21%</f>
        <v>59.44644524250211</v>
      </c>
      <c r="H21" s="2">
        <f>D21-E21</f>
        <v>-751695432</v>
      </c>
    </row>
    <row r="22" spans="1:9" ht="19.5" customHeight="1">
      <c r="A22" s="20">
        <v>5</v>
      </c>
      <c r="B22" s="44" t="s">
        <v>48</v>
      </c>
      <c r="C22" s="45" t="s">
        <v>49</v>
      </c>
      <c r="D22" s="164">
        <f>D19/D18</f>
        <v>5792.469303190396</v>
      </c>
      <c r="E22" s="164">
        <f>E19/E18</f>
        <v>4522.641197248796</v>
      </c>
      <c r="F22" s="15">
        <f>D22/E22%</f>
        <v>128.07713569482496</v>
      </c>
      <c r="H22" s="2">
        <f>D22-E22</f>
        <v>1269.8281059416004</v>
      </c>
      <c r="I22" s="16">
        <f>38237888952/8879338</f>
        <v>4306.3896150816645</v>
      </c>
    </row>
    <row r="23" spans="1:9" ht="19.5" customHeight="1">
      <c r="A23" s="21"/>
      <c r="B23" s="22"/>
      <c r="C23" s="22"/>
      <c r="D23" s="22"/>
      <c r="E23" s="22"/>
      <c r="F23" s="22"/>
      <c r="H23" s="16">
        <f>F19-F20</f>
        <v>-2.287686885370263</v>
      </c>
      <c r="I23" s="2">
        <f>52327761650/9286521</f>
        <v>5634.807873691342</v>
      </c>
    </row>
    <row r="24" ht="10.5" customHeight="1"/>
    <row r="25" spans="1:8" ht="39" customHeight="1">
      <c r="A25" s="172" t="s">
        <v>50</v>
      </c>
      <c r="B25" s="173"/>
      <c r="C25" s="173"/>
      <c r="D25" s="173"/>
      <c r="E25" s="173"/>
      <c r="F25" s="173"/>
      <c r="H25" s="16">
        <f>D21/E21</f>
        <v>0.5944644524250211</v>
      </c>
    </row>
    <row r="26" ht="7.5" customHeight="1"/>
    <row r="27" ht="19.5" customHeight="1">
      <c r="B27" s="34" t="s">
        <v>51</v>
      </c>
    </row>
    <row r="28" ht="19.5" customHeight="1">
      <c r="E28" s="35" t="s">
        <v>52</v>
      </c>
    </row>
    <row r="29" ht="19.5" customHeight="1"/>
    <row r="30" spans="4:6" ht="19.5" customHeight="1">
      <c r="D30" s="184"/>
      <c r="E30" s="185"/>
      <c r="F30" s="185"/>
    </row>
    <row r="31" spans="1:6" ht="19.5" customHeight="1">
      <c r="A31" s="29" t="s">
        <v>29</v>
      </c>
      <c r="B31" s="12"/>
      <c r="D31" s="186"/>
      <c r="E31" s="187"/>
      <c r="F31" s="187"/>
    </row>
    <row r="32" spans="1:2" ht="17.25" customHeight="1">
      <c r="A32" s="12"/>
      <c r="B32" s="28" t="s">
        <v>30</v>
      </c>
    </row>
    <row r="33" spans="1:2" ht="17.25" customHeight="1">
      <c r="A33" s="12"/>
      <c r="B33" s="28" t="s">
        <v>31</v>
      </c>
    </row>
    <row r="34" ht="19.5" customHeight="1">
      <c r="E34" s="23"/>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11">
    <mergeCell ref="D31:F31"/>
    <mergeCell ref="A25:F25"/>
    <mergeCell ref="B10:F10"/>
    <mergeCell ref="B11:F11"/>
    <mergeCell ref="A15:F15"/>
    <mergeCell ref="B14:F14"/>
    <mergeCell ref="D1:F1"/>
    <mergeCell ref="D2:F2"/>
    <mergeCell ref="B5:F5"/>
    <mergeCell ref="B6:F6"/>
    <mergeCell ref="D30:F30"/>
  </mergeCells>
  <printOptions/>
  <pageMargins left="0.92" right="0.55" top="0.43" bottom="0.3" header="0.28" footer="0.21"/>
  <pageSetup horizontalDpi="600" verticalDpi="600" orientation="portrait" r:id="rId5"/>
  <legacyDrawing r:id="rId4"/>
  <oleObjects>
    <oleObject progId="Excel.Sheet.12" shapeId="485173" r:id="rId1"/>
    <oleObject progId="Excel.Sheet.12" shapeId="488091" r:id="rId2"/>
    <oleObject progId="Excel.Sheet.12" shapeId="496854" r:id="rId3"/>
  </oleObjects>
</worksheet>
</file>

<file path=xl/worksheets/sheet3.xml><?xml version="1.0" encoding="utf-8"?>
<worksheet xmlns="http://schemas.openxmlformats.org/spreadsheetml/2006/main" xmlns:r="http://schemas.openxmlformats.org/officeDocument/2006/relationships">
  <dimension ref="A1:E125"/>
  <sheetViews>
    <sheetView zoomScale="85" zoomScaleNormal="85" zoomScalePageLayoutView="0" workbookViewId="0" topLeftCell="A10">
      <selection activeCell="D28" sqref="D28"/>
    </sheetView>
  </sheetViews>
  <sheetFormatPr defaultColWidth="8.796875" defaultRowHeight="15"/>
  <cols>
    <col min="1" max="1" width="45.5" style="0" customWidth="1"/>
    <col min="2" max="2" width="4.59765625" style="65" customWidth="1"/>
    <col min="3" max="3" width="4.8984375" style="1" customWidth="1"/>
    <col min="4" max="4" width="17.59765625" style="2" customWidth="1"/>
    <col min="5" max="5" width="16.5" style="2" customWidth="1"/>
    <col min="6" max="6" width="23.19921875" style="0" customWidth="1"/>
  </cols>
  <sheetData>
    <row r="1" spans="1:5" s="52" customFormat="1" ht="19.5" customHeight="1">
      <c r="A1" s="49" t="s">
        <v>205</v>
      </c>
      <c r="B1" s="59"/>
      <c r="C1" s="50"/>
      <c r="D1" s="46" t="s">
        <v>203</v>
      </c>
      <c r="E1" s="50"/>
    </row>
    <row r="2" spans="1:5" s="52" customFormat="1" ht="17.25">
      <c r="A2" s="46" t="s">
        <v>57</v>
      </c>
      <c r="B2" s="59"/>
      <c r="C2" s="50"/>
      <c r="D2" s="46" t="s">
        <v>345</v>
      </c>
      <c r="E2" s="51"/>
    </row>
    <row r="3" spans="1:5" s="52" customFormat="1" ht="18.75" customHeight="1">
      <c r="A3" s="49" t="s">
        <v>206</v>
      </c>
      <c r="B3" s="59"/>
      <c r="C3" s="50"/>
      <c r="D3" s="49" t="s">
        <v>204</v>
      </c>
      <c r="E3" s="51"/>
    </row>
    <row r="4" spans="1:5" s="52" customFormat="1" ht="18.75" customHeight="1">
      <c r="A4" s="53" t="s">
        <v>105</v>
      </c>
      <c r="B4" s="59"/>
      <c r="C4" s="50"/>
      <c r="D4" s="50"/>
      <c r="E4" s="50"/>
    </row>
    <row r="5" spans="1:5" ht="4.5" customHeight="1">
      <c r="A5" s="7"/>
      <c r="B5" s="60"/>
      <c r="C5" s="6"/>
      <c r="D5" s="6"/>
      <c r="E5" s="6"/>
    </row>
    <row r="6" spans="1:5" ht="23.25" customHeight="1">
      <c r="A6" s="188" t="s">
        <v>207</v>
      </c>
      <c r="B6" s="189"/>
      <c r="C6" s="189"/>
      <c r="D6" s="189"/>
      <c r="E6" s="189"/>
    </row>
    <row r="7" spans="1:5" ht="16.5" customHeight="1">
      <c r="A7" s="195" t="s">
        <v>340</v>
      </c>
      <c r="B7" s="196"/>
      <c r="C7" s="196"/>
      <c r="D7" s="196"/>
      <c r="E7" s="196"/>
    </row>
    <row r="8" spans="1:5" s="54" customFormat="1" ht="40.5" customHeight="1">
      <c r="A8" s="67" t="s">
        <v>208</v>
      </c>
      <c r="B8" s="68" t="s">
        <v>209</v>
      </c>
      <c r="C8" s="68" t="s">
        <v>291</v>
      </c>
      <c r="D8" s="69" t="s">
        <v>211</v>
      </c>
      <c r="E8" s="69" t="s">
        <v>212</v>
      </c>
    </row>
    <row r="9" spans="1:5" s="5" customFormat="1" ht="15.75">
      <c r="A9" s="70">
        <v>1</v>
      </c>
      <c r="B9" s="71">
        <v>2</v>
      </c>
      <c r="C9" s="70">
        <v>3</v>
      </c>
      <c r="D9" s="70">
        <v>4</v>
      </c>
      <c r="E9" s="70">
        <v>5</v>
      </c>
    </row>
    <row r="10" spans="1:5" s="54" customFormat="1" ht="17.25" customHeight="1">
      <c r="A10" s="134" t="s">
        <v>336</v>
      </c>
      <c r="B10" s="85"/>
      <c r="C10" s="86"/>
      <c r="D10" s="73"/>
      <c r="E10" s="73"/>
    </row>
    <row r="11" spans="1:5" s="54" customFormat="1" ht="20.25" customHeight="1">
      <c r="A11" s="84" t="s">
        <v>213</v>
      </c>
      <c r="B11" s="85" t="s">
        <v>106</v>
      </c>
      <c r="C11" s="170"/>
      <c r="D11" s="73">
        <v>92292479518</v>
      </c>
      <c r="E11" s="73">
        <v>73457977147</v>
      </c>
    </row>
    <row r="12" spans="1:5" s="56" customFormat="1" ht="17.25" customHeight="1">
      <c r="A12" s="125" t="s">
        <v>214</v>
      </c>
      <c r="B12" s="126" t="s">
        <v>107</v>
      </c>
      <c r="C12" s="170"/>
      <c r="D12" s="48">
        <v>5080254421</v>
      </c>
      <c r="E12" s="127">
        <v>12875544235</v>
      </c>
    </row>
    <row r="13" spans="1:5" s="57" customFormat="1" ht="17.25" customHeight="1">
      <c r="A13" s="74" t="s">
        <v>215</v>
      </c>
      <c r="B13" s="61" t="s">
        <v>108</v>
      </c>
      <c r="C13" s="171"/>
      <c r="D13" s="48">
        <v>5080254421</v>
      </c>
      <c r="E13" s="48">
        <v>12875544235</v>
      </c>
    </row>
    <row r="14" spans="1:5" s="57" customFormat="1" ht="17.25" customHeight="1">
      <c r="A14" s="74" t="s">
        <v>216</v>
      </c>
      <c r="B14" s="61" t="s">
        <v>109</v>
      </c>
      <c r="C14" s="171"/>
      <c r="E14" s="48"/>
    </row>
    <row r="15" spans="1:5" s="142" customFormat="1" ht="17.25" customHeight="1">
      <c r="A15" s="125" t="s">
        <v>217</v>
      </c>
      <c r="B15" s="126" t="s">
        <v>110</v>
      </c>
      <c r="C15" s="170"/>
      <c r="D15" s="127"/>
      <c r="E15" s="127"/>
    </row>
    <row r="16" spans="1:5" s="57" customFormat="1" ht="17.25" customHeight="1" hidden="1">
      <c r="A16" s="74" t="s">
        <v>218</v>
      </c>
      <c r="B16" s="61" t="s">
        <v>111</v>
      </c>
      <c r="C16" s="171"/>
      <c r="D16" s="48"/>
      <c r="E16" s="48"/>
    </row>
    <row r="17" spans="1:5" s="57" customFormat="1" ht="17.25" customHeight="1" hidden="1">
      <c r="A17" s="74" t="s">
        <v>219</v>
      </c>
      <c r="B17" s="61" t="s">
        <v>112</v>
      </c>
      <c r="C17" s="171"/>
      <c r="D17" s="48"/>
      <c r="E17" s="48"/>
    </row>
    <row r="18" spans="1:5" s="56" customFormat="1" ht="17.25" customHeight="1">
      <c r="A18" s="125" t="s">
        <v>220</v>
      </c>
      <c r="B18" s="126" t="s">
        <v>113</v>
      </c>
      <c r="C18" s="170"/>
      <c r="D18" s="127">
        <f>D19+D20+D23</f>
        <v>66900492693</v>
      </c>
      <c r="E18" s="127">
        <v>38331331903</v>
      </c>
    </row>
    <row r="19" spans="1:5" s="57" customFormat="1" ht="17.25" customHeight="1">
      <c r="A19" s="74" t="s">
        <v>221</v>
      </c>
      <c r="B19" s="61" t="s">
        <v>114</v>
      </c>
      <c r="C19" s="171"/>
      <c r="D19" s="48">
        <v>66804883789</v>
      </c>
      <c r="E19" s="48">
        <v>38236648940</v>
      </c>
    </row>
    <row r="20" spans="1:5" s="57" customFormat="1" ht="17.25" customHeight="1">
      <c r="A20" s="74" t="s">
        <v>222</v>
      </c>
      <c r="B20" s="61" t="s">
        <v>115</v>
      </c>
      <c r="C20" s="171"/>
      <c r="D20" s="48">
        <v>5621008</v>
      </c>
      <c r="E20" s="48">
        <v>50940723</v>
      </c>
    </row>
    <row r="21" spans="1:5" s="57" customFormat="1" ht="17.25" customHeight="1">
      <c r="A21" s="74" t="s">
        <v>223</v>
      </c>
      <c r="B21" s="61" t="s">
        <v>116</v>
      </c>
      <c r="C21" s="171"/>
      <c r="D21" s="48"/>
      <c r="E21" s="48"/>
    </row>
    <row r="22" spans="1:5" s="57" customFormat="1" ht="17.25" customHeight="1">
      <c r="A22" s="74" t="s">
        <v>224</v>
      </c>
      <c r="B22" s="61" t="s">
        <v>117</v>
      </c>
      <c r="C22" s="171"/>
      <c r="D22" s="48"/>
      <c r="E22" s="48"/>
    </row>
    <row r="23" spans="1:5" s="57" customFormat="1" ht="17.25" customHeight="1">
      <c r="A23" s="74" t="s">
        <v>225</v>
      </c>
      <c r="B23" s="61" t="s">
        <v>118</v>
      </c>
      <c r="C23" s="171"/>
      <c r="D23" s="48">
        <v>89987896</v>
      </c>
      <c r="E23" s="48">
        <v>43742240</v>
      </c>
    </row>
    <row r="24" spans="1:5" s="57" customFormat="1" ht="17.25" customHeight="1">
      <c r="A24" s="74" t="s">
        <v>226</v>
      </c>
      <c r="B24" s="61" t="s">
        <v>119</v>
      </c>
      <c r="C24" s="171"/>
      <c r="D24" s="48"/>
      <c r="E24" s="48"/>
    </row>
    <row r="25" spans="1:5" s="56" customFormat="1" ht="17.25" customHeight="1">
      <c r="A25" s="125" t="s">
        <v>227</v>
      </c>
      <c r="B25" s="126" t="s">
        <v>120</v>
      </c>
      <c r="C25" s="170"/>
      <c r="D25" s="127">
        <f>D26+D27</f>
        <v>20294163894</v>
      </c>
      <c r="E25" s="127">
        <v>21244100990</v>
      </c>
    </row>
    <row r="26" spans="1:5" s="57" customFormat="1" ht="17.25" customHeight="1">
      <c r="A26" s="74" t="s">
        <v>228</v>
      </c>
      <c r="B26" s="61" t="s">
        <v>121</v>
      </c>
      <c r="C26" s="171"/>
      <c r="D26" s="48">
        <v>21900251845</v>
      </c>
      <c r="E26" s="48">
        <v>22850188941</v>
      </c>
    </row>
    <row r="27" spans="1:5" s="57" customFormat="1" ht="17.25" customHeight="1">
      <c r="A27" s="74" t="s">
        <v>229</v>
      </c>
      <c r="B27" s="61" t="s">
        <v>122</v>
      </c>
      <c r="C27" s="171"/>
      <c r="D27" s="48">
        <v>-1606087951</v>
      </c>
      <c r="E27" s="48">
        <v>-1606087951</v>
      </c>
    </row>
    <row r="28" spans="1:5" s="56" customFormat="1" ht="17.25" customHeight="1">
      <c r="A28" s="125" t="s">
        <v>230</v>
      </c>
      <c r="B28" s="126" t="s">
        <v>123</v>
      </c>
      <c r="C28" s="170"/>
      <c r="D28" s="47">
        <v>17568510</v>
      </c>
      <c r="E28" s="127">
        <v>1007000019</v>
      </c>
    </row>
    <row r="29" spans="1:5" s="57" customFormat="1" ht="17.25" customHeight="1">
      <c r="A29" s="74" t="s">
        <v>231</v>
      </c>
      <c r="B29" s="61" t="s">
        <v>124</v>
      </c>
      <c r="C29" s="171"/>
      <c r="D29" s="48"/>
      <c r="E29" s="48"/>
    </row>
    <row r="30" spans="1:5" s="57" customFormat="1" ht="17.25" customHeight="1">
      <c r="A30" s="74" t="s">
        <v>232</v>
      </c>
      <c r="B30" s="61" t="s">
        <v>125</v>
      </c>
      <c r="C30" s="171"/>
      <c r="D30" s="48"/>
      <c r="E30" s="48">
        <v>620471828</v>
      </c>
    </row>
    <row r="31" spans="1:5" s="57" customFormat="1" ht="17.25" customHeight="1">
      <c r="A31" s="74" t="s">
        <v>233</v>
      </c>
      <c r="B31" s="61" t="s">
        <v>126</v>
      </c>
      <c r="C31" s="171"/>
      <c r="E31" s="48">
        <v>2620791</v>
      </c>
    </row>
    <row r="32" spans="1:5" s="57" customFormat="1" ht="17.25" customHeight="1">
      <c r="A32" s="74" t="s">
        <v>234</v>
      </c>
      <c r="B32" s="61" t="s">
        <v>127</v>
      </c>
      <c r="C32" s="171"/>
      <c r="D32" s="48"/>
      <c r="E32" s="48">
        <v>383907400</v>
      </c>
    </row>
    <row r="33" spans="1:5" s="54" customFormat="1" ht="20.25" customHeight="1">
      <c r="A33" s="83" t="s">
        <v>235</v>
      </c>
      <c r="B33" s="62" t="s">
        <v>128</v>
      </c>
      <c r="C33" s="170"/>
      <c r="D33" s="47">
        <v>19448298889</v>
      </c>
      <c r="E33" s="47">
        <v>24435789392</v>
      </c>
    </row>
    <row r="34" spans="1:5" s="142" customFormat="1" ht="17.25" customHeight="1">
      <c r="A34" s="125" t="s">
        <v>236</v>
      </c>
      <c r="B34" s="126" t="s">
        <v>129</v>
      </c>
      <c r="C34" s="170"/>
      <c r="D34" s="127"/>
      <c r="E34" s="127"/>
    </row>
    <row r="35" spans="1:5" s="57" customFormat="1" ht="17.25" customHeight="1" hidden="1">
      <c r="A35" s="74" t="s">
        <v>237</v>
      </c>
      <c r="B35" s="61" t="s">
        <v>130</v>
      </c>
      <c r="C35" s="171"/>
      <c r="D35" s="48"/>
      <c r="E35" s="48"/>
    </row>
    <row r="36" spans="1:5" s="57" customFormat="1" ht="17.25" customHeight="1" hidden="1">
      <c r="A36" s="74" t="s">
        <v>238</v>
      </c>
      <c r="B36" s="61" t="s">
        <v>131</v>
      </c>
      <c r="C36" s="171"/>
      <c r="D36" s="48"/>
      <c r="E36" s="48"/>
    </row>
    <row r="37" spans="1:5" s="57" customFormat="1" ht="17.25" customHeight="1" hidden="1">
      <c r="A37" s="74" t="s">
        <v>239</v>
      </c>
      <c r="B37" s="61" t="s">
        <v>132</v>
      </c>
      <c r="C37" s="171"/>
      <c r="D37" s="48"/>
      <c r="E37" s="48"/>
    </row>
    <row r="38" spans="1:5" s="57" customFormat="1" ht="17.25" customHeight="1" hidden="1">
      <c r="A38" s="74" t="s">
        <v>240</v>
      </c>
      <c r="B38" s="61" t="s">
        <v>133</v>
      </c>
      <c r="C38" s="171"/>
      <c r="D38" s="48"/>
      <c r="E38" s="48"/>
    </row>
    <row r="39" spans="1:5" s="57" customFormat="1" ht="17.25" customHeight="1" hidden="1">
      <c r="A39" s="74" t="s">
        <v>241</v>
      </c>
      <c r="B39" s="61" t="s">
        <v>134</v>
      </c>
      <c r="C39" s="171"/>
      <c r="D39" s="48"/>
      <c r="E39" s="48"/>
    </row>
    <row r="40" spans="1:5" s="56" customFormat="1" ht="17.25" customHeight="1">
      <c r="A40" s="125" t="s">
        <v>242</v>
      </c>
      <c r="B40" s="126" t="s">
        <v>135</v>
      </c>
      <c r="C40" s="170"/>
      <c r="D40" s="127">
        <f>D41</f>
        <v>19448298889</v>
      </c>
      <c r="E40" s="127">
        <v>24435789392</v>
      </c>
    </row>
    <row r="41" spans="1:5" s="57" customFormat="1" ht="17.25" customHeight="1">
      <c r="A41" s="74" t="s">
        <v>243</v>
      </c>
      <c r="B41" s="61" t="s">
        <v>136</v>
      </c>
      <c r="C41" s="170"/>
      <c r="D41" s="48">
        <v>19448298889</v>
      </c>
      <c r="E41" s="48">
        <v>10044067790</v>
      </c>
    </row>
    <row r="42" spans="1:5" s="57" customFormat="1" ht="17.25" customHeight="1">
      <c r="A42" s="74" t="s">
        <v>244</v>
      </c>
      <c r="B42" s="61" t="s">
        <v>137</v>
      </c>
      <c r="C42" s="171"/>
      <c r="D42" s="48">
        <v>88356094762</v>
      </c>
      <c r="E42" s="48">
        <v>73318300378</v>
      </c>
    </row>
    <row r="43" spans="1:5" s="57" customFormat="1" ht="17.25" customHeight="1">
      <c r="A43" s="74" t="s">
        <v>245</v>
      </c>
      <c r="B43" s="61" t="s">
        <v>138</v>
      </c>
      <c r="C43" s="171"/>
      <c r="D43" s="48">
        <v>-68907795873</v>
      </c>
      <c r="E43" s="48">
        <v>-63274232588</v>
      </c>
    </row>
    <row r="44" spans="1:5" s="57" customFormat="1" ht="17.25" customHeight="1">
      <c r="A44" s="74" t="s">
        <v>246</v>
      </c>
      <c r="B44" s="61" t="s">
        <v>139</v>
      </c>
      <c r="C44" s="170"/>
      <c r="D44" s="48"/>
      <c r="E44" s="48"/>
    </row>
    <row r="45" spans="1:5" s="57" customFormat="1" ht="17.25" customHeight="1" hidden="1">
      <c r="A45" s="74" t="s">
        <v>244</v>
      </c>
      <c r="B45" s="61" t="s">
        <v>140</v>
      </c>
      <c r="C45" s="171"/>
      <c r="D45" s="48"/>
      <c r="E45" s="48"/>
    </row>
    <row r="46" spans="1:5" s="57" customFormat="1" ht="17.25" customHeight="1" hidden="1">
      <c r="A46" s="74" t="s">
        <v>245</v>
      </c>
      <c r="B46" s="61" t="s">
        <v>141</v>
      </c>
      <c r="C46" s="171"/>
      <c r="D46" s="48"/>
      <c r="E46" s="48"/>
    </row>
    <row r="47" spans="1:5" s="57" customFormat="1" ht="17.25" customHeight="1">
      <c r="A47" s="74" t="s">
        <v>247</v>
      </c>
      <c r="B47" s="61" t="s">
        <v>142</v>
      </c>
      <c r="C47" s="170"/>
      <c r="D47" s="48"/>
      <c r="E47" s="48"/>
    </row>
    <row r="48" spans="1:5" s="57" customFormat="1" ht="17.25" customHeight="1">
      <c r="A48" s="74" t="s">
        <v>244</v>
      </c>
      <c r="B48" s="61" t="s">
        <v>143</v>
      </c>
      <c r="C48" s="171"/>
      <c r="D48" s="48">
        <v>60000000</v>
      </c>
      <c r="E48" s="48">
        <v>60000000</v>
      </c>
    </row>
    <row r="49" spans="1:5" s="57" customFormat="1" ht="17.25" customHeight="1">
      <c r="A49" s="74" t="s">
        <v>245</v>
      </c>
      <c r="B49" s="61" t="s">
        <v>144</v>
      </c>
      <c r="C49" s="171"/>
      <c r="D49" s="48">
        <v>-60000000</v>
      </c>
      <c r="E49" s="48">
        <v>-60000000</v>
      </c>
    </row>
    <row r="50" spans="1:5" s="57" customFormat="1" ht="17.25" customHeight="1">
      <c r="A50" s="74" t="s">
        <v>248</v>
      </c>
      <c r="B50" s="61" t="s">
        <v>145</v>
      </c>
      <c r="C50" s="171"/>
      <c r="D50" s="48"/>
      <c r="E50" s="48">
        <v>14391721602</v>
      </c>
    </row>
    <row r="51" spans="1:5" s="142" customFormat="1" ht="17.25" customHeight="1">
      <c r="A51" s="125" t="s">
        <v>249</v>
      </c>
      <c r="B51" s="126" t="s">
        <v>146</v>
      </c>
      <c r="C51" s="170"/>
      <c r="D51" s="127"/>
      <c r="E51" s="127"/>
    </row>
    <row r="52" spans="1:5" s="57" customFormat="1" ht="17.25" customHeight="1" hidden="1">
      <c r="A52" s="74" t="s">
        <v>244</v>
      </c>
      <c r="B52" s="61" t="s">
        <v>147</v>
      </c>
      <c r="C52" s="171"/>
      <c r="D52" s="48"/>
      <c r="E52" s="48"/>
    </row>
    <row r="53" spans="1:5" s="57" customFormat="1" ht="17.25" customHeight="1" hidden="1">
      <c r="A53" s="74" t="s">
        <v>245</v>
      </c>
      <c r="B53" s="61" t="s">
        <v>148</v>
      </c>
      <c r="C53" s="171"/>
      <c r="D53" s="48"/>
      <c r="E53" s="48"/>
    </row>
    <row r="54" spans="1:5" s="56" customFormat="1" ht="17.25" customHeight="1">
      <c r="A54" s="74" t="s">
        <v>250</v>
      </c>
      <c r="B54" s="61" t="s">
        <v>149</v>
      </c>
      <c r="C54" s="170"/>
      <c r="D54" s="47"/>
      <c r="E54" s="47"/>
    </row>
    <row r="55" spans="1:5" s="57" customFormat="1" ht="17.25" customHeight="1" hidden="1">
      <c r="A55" s="74" t="s">
        <v>251</v>
      </c>
      <c r="B55" s="61" t="s">
        <v>150</v>
      </c>
      <c r="C55" s="171"/>
      <c r="D55" s="48"/>
      <c r="E55" s="48"/>
    </row>
    <row r="56" spans="1:5" s="57" customFormat="1" ht="17.25" customHeight="1" hidden="1">
      <c r="A56" s="74" t="s">
        <v>252</v>
      </c>
      <c r="B56" s="61" t="s">
        <v>151</v>
      </c>
      <c r="C56" s="171"/>
      <c r="D56" s="48"/>
      <c r="E56" s="48"/>
    </row>
    <row r="57" spans="1:5" s="57" customFormat="1" ht="17.25" customHeight="1" hidden="1">
      <c r="A57" s="74" t="s">
        <v>253</v>
      </c>
      <c r="B57" s="61" t="s">
        <v>152</v>
      </c>
      <c r="C57" s="171"/>
      <c r="D57" s="48"/>
      <c r="E57" s="48"/>
    </row>
    <row r="58" spans="1:5" s="57" customFormat="1" ht="17.25" customHeight="1" hidden="1">
      <c r="A58" s="74" t="s">
        <v>254</v>
      </c>
      <c r="B58" s="61" t="s">
        <v>153</v>
      </c>
      <c r="C58" s="171"/>
      <c r="D58" s="48"/>
      <c r="E58" s="48"/>
    </row>
    <row r="59" spans="1:5" s="56" customFormat="1" ht="17.25" customHeight="1">
      <c r="A59" s="74" t="s">
        <v>255</v>
      </c>
      <c r="B59" s="61" t="s">
        <v>154</v>
      </c>
      <c r="C59" s="170"/>
      <c r="D59" s="47"/>
      <c r="E59" s="47"/>
    </row>
    <row r="60" spans="1:5" s="56" customFormat="1" ht="17.25" customHeight="1">
      <c r="A60" s="79" t="s">
        <v>256</v>
      </c>
      <c r="B60" s="133" t="s">
        <v>155</v>
      </c>
      <c r="C60" s="171"/>
      <c r="D60" s="76"/>
      <c r="E60" s="76"/>
    </row>
    <row r="61" spans="1:5" s="57" customFormat="1" ht="17.25" customHeight="1" hidden="1">
      <c r="A61" s="148" t="s">
        <v>257</v>
      </c>
      <c r="B61" s="149" t="s">
        <v>156</v>
      </c>
      <c r="C61" s="171"/>
      <c r="D61" s="150"/>
      <c r="E61" s="150"/>
    </row>
    <row r="62" spans="1:5" s="57" customFormat="1" ht="17.25" customHeight="1" hidden="1">
      <c r="A62" s="74" t="s">
        <v>258</v>
      </c>
      <c r="B62" s="61" t="s">
        <v>157</v>
      </c>
      <c r="C62" s="171"/>
      <c r="D62" s="48"/>
      <c r="E62" s="48"/>
    </row>
    <row r="63" spans="1:5" s="57" customFormat="1" ht="17.25" customHeight="1" hidden="1">
      <c r="A63" s="79" t="s">
        <v>259</v>
      </c>
      <c r="B63" s="133" t="s">
        <v>158</v>
      </c>
      <c r="C63" s="171"/>
      <c r="D63" s="81"/>
      <c r="E63" s="81"/>
    </row>
    <row r="64" spans="1:5" s="54" customFormat="1" ht="18.75" customHeight="1">
      <c r="A64" s="130" t="s">
        <v>260</v>
      </c>
      <c r="B64" s="131" t="s">
        <v>159</v>
      </c>
      <c r="C64" s="170"/>
      <c r="D64" s="132">
        <f>D11+D33</f>
        <v>111740778407</v>
      </c>
      <c r="E64" s="132">
        <v>97893766539</v>
      </c>
    </row>
    <row r="65" spans="1:5" s="56" customFormat="1" ht="17.25" customHeight="1">
      <c r="A65" s="136" t="s">
        <v>261</v>
      </c>
      <c r="B65" s="139"/>
      <c r="C65" s="170"/>
      <c r="D65" s="140"/>
      <c r="E65" s="140"/>
    </row>
    <row r="66" spans="1:5" s="54" customFormat="1" ht="17.25" customHeight="1">
      <c r="A66" s="135" t="s">
        <v>262</v>
      </c>
      <c r="B66" s="137" t="s">
        <v>160</v>
      </c>
      <c r="C66" s="170"/>
      <c r="D66" s="138">
        <v>71404508188</v>
      </c>
      <c r="E66" s="138">
        <v>58851250416</v>
      </c>
    </row>
    <row r="67" spans="1:5" s="57" customFormat="1" ht="17.25" customHeight="1">
      <c r="A67" s="125" t="s">
        <v>263</v>
      </c>
      <c r="B67" s="126" t="s">
        <v>161</v>
      </c>
      <c r="C67" s="170"/>
      <c r="D67" s="127">
        <v>58896052886</v>
      </c>
      <c r="E67" s="127">
        <v>47231735369</v>
      </c>
    </row>
    <row r="68" spans="1:5" s="57" customFormat="1" ht="17.25" customHeight="1">
      <c r="A68" s="74" t="s">
        <v>264</v>
      </c>
      <c r="B68" s="61" t="s">
        <v>162</v>
      </c>
      <c r="C68" s="171"/>
      <c r="D68" s="48">
        <v>18092319400</v>
      </c>
      <c r="E68" s="48">
        <v>19702764000</v>
      </c>
    </row>
    <row r="69" spans="1:5" s="57" customFormat="1" ht="17.25" customHeight="1">
      <c r="A69" s="74" t="s">
        <v>265</v>
      </c>
      <c r="B69" s="61" t="s">
        <v>163</v>
      </c>
      <c r="C69" s="171"/>
      <c r="D69" s="48">
        <v>27860153562</v>
      </c>
      <c r="E69" s="48">
        <v>18630043144</v>
      </c>
    </row>
    <row r="70" spans="1:5" s="57" customFormat="1" ht="17.25" customHeight="1">
      <c r="A70" s="74" t="s">
        <v>266</v>
      </c>
      <c r="B70" s="61" t="s">
        <v>164</v>
      </c>
      <c r="C70" s="171"/>
      <c r="D70" s="48">
        <v>7002300</v>
      </c>
      <c r="E70" s="48">
        <v>11873296</v>
      </c>
    </row>
    <row r="71" spans="1:5" s="57" customFormat="1" ht="17.25" customHeight="1">
      <c r="A71" s="74" t="s">
        <v>267</v>
      </c>
      <c r="B71" s="61" t="s">
        <v>165</v>
      </c>
      <c r="C71" s="171"/>
      <c r="D71" s="48">
        <v>706971947</v>
      </c>
      <c r="E71" s="48">
        <v>512298806</v>
      </c>
    </row>
    <row r="72" spans="1:5" s="57" customFormat="1" ht="17.25" customHeight="1">
      <c r="A72" s="74" t="s">
        <v>268</v>
      </c>
      <c r="B72" s="61" t="s">
        <v>166</v>
      </c>
      <c r="C72" s="171"/>
      <c r="D72" s="48">
        <v>6378781497</v>
      </c>
      <c r="E72" s="48">
        <v>4288412192</v>
      </c>
    </row>
    <row r="73" spans="1:5" s="57" customFormat="1" ht="17.25" customHeight="1">
      <c r="A73" s="74" t="s">
        <v>269</v>
      </c>
      <c r="B73" s="61" t="s">
        <v>167</v>
      </c>
      <c r="C73" s="171"/>
      <c r="D73" s="48">
        <v>481770812</v>
      </c>
      <c r="E73" s="48">
        <v>716157325</v>
      </c>
    </row>
    <row r="74" spans="1:5" s="57" customFormat="1" ht="17.25" customHeight="1" hidden="1">
      <c r="A74" s="74" t="s">
        <v>270</v>
      </c>
      <c r="B74" s="61" t="s">
        <v>168</v>
      </c>
      <c r="C74" s="171"/>
      <c r="D74" s="48"/>
      <c r="E74" s="48"/>
    </row>
    <row r="75" spans="1:5" s="57" customFormat="1" ht="17.25" customHeight="1" hidden="1">
      <c r="A75" s="74" t="s">
        <v>271</v>
      </c>
      <c r="B75" s="61" t="s">
        <v>169</v>
      </c>
      <c r="C75" s="171"/>
      <c r="D75" s="48"/>
      <c r="E75" s="48"/>
    </row>
    <row r="76" spans="1:5" s="57" customFormat="1" ht="17.25" customHeight="1">
      <c r="A76" s="74" t="s">
        <v>272</v>
      </c>
      <c r="B76" s="61" t="s">
        <v>170</v>
      </c>
      <c r="C76" s="171"/>
      <c r="D76" s="48">
        <v>3236861953</v>
      </c>
      <c r="E76" s="48">
        <v>1568982645</v>
      </c>
    </row>
    <row r="77" spans="1:5" s="57" customFormat="1" ht="17.25" customHeight="1">
      <c r="A77" s="74" t="s">
        <v>274</v>
      </c>
      <c r="B77" s="61" t="s">
        <v>172</v>
      </c>
      <c r="C77" s="171"/>
      <c r="D77" s="48"/>
      <c r="E77" s="48"/>
    </row>
    <row r="78" spans="1:5" s="57" customFormat="1" ht="17.25" customHeight="1">
      <c r="A78" s="74" t="s">
        <v>273</v>
      </c>
      <c r="B78" s="61" t="s">
        <v>171</v>
      </c>
      <c r="C78" s="171"/>
      <c r="D78" s="48">
        <v>2132191415</v>
      </c>
      <c r="E78" s="48">
        <v>1801203961</v>
      </c>
    </row>
    <row r="79" spans="1:5" s="142" customFormat="1" ht="17.25" customHeight="1">
      <c r="A79" s="125" t="s">
        <v>275</v>
      </c>
      <c r="B79" s="126" t="s">
        <v>173</v>
      </c>
      <c r="C79" s="170"/>
      <c r="D79" s="127">
        <v>12508455302</v>
      </c>
      <c r="E79" s="127">
        <v>11619515047</v>
      </c>
    </row>
    <row r="80" spans="1:5" s="57" customFormat="1" ht="17.25" customHeight="1">
      <c r="A80" s="74" t="s">
        <v>276</v>
      </c>
      <c r="B80" s="61" t="s">
        <v>174</v>
      </c>
      <c r="C80" s="171"/>
      <c r="D80" s="48">
        <v>1700000000</v>
      </c>
      <c r="E80" s="48">
        <v>2200000000</v>
      </c>
    </row>
    <row r="81" spans="1:5" s="57" customFormat="1" ht="17.25" customHeight="1" hidden="1">
      <c r="A81" s="74" t="s">
        <v>277</v>
      </c>
      <c r="B81" s="61" t="s">
        <v>175</v>
      </c>
      <c r="C81" s="171"/>
      <c r="D81" s="48"/>
      <c r="E81" s="48"/>
    </row>
    <row r="82" spans="1:5" s="57" customFormat="1" ht="17.25" customHeight="1">
      <c r="A82" s="74" t="s">
        <v>278</v>
      </c>
      <c r="B82" s="61" t="s">
        <v>176</v>
      </c>
      <c r="C82" s="171"/>
      <c r="D82" s="48">
        <v>120280000</v>
      </c>
      <c r="E82" s="48">
        <v>120280000</v>
      </c>
    </row>
    <row r="83" spans="1:5" s="57" customFormat="1" ht="17.25" customHeight="1">
      <c r="A83" s="74" t="s">
        <v>279</v>
      </c>
      <c r="B83" s="61" t="s">
        <v>177</v>
      </c>
      <c r="C83" s="171"/>
      <c r="D83" s="48">
        <v>9859052000</v>
      </c>
      <c r="E83" s="48">
        <v>8810100000</v>
      </c>
    </row>
    <row r="84" spans="1:5" s="57" customFormat="1" ht="17.25" customHeight="1">
      <c r="A84" s="74" t="s">
        <v>280</v>
      </c>
      <c r="B84" s="61" t="s">
        <v>178</v>
      </c>
      <c r="C84" s="171"/>
      <c r="D84" s="48"/>
      <c r="E84" s="48"/>
    </row>
    <row r="85" spans="1:5" s="57" customFormat="1" ht="17.25" customHeight="1">
      <c r="A85" s="74" t="s">
        <v>281</v>
      </c>
      <c r="B85" s="61" t="s">
        <v>179</v>
      </c>
      <c r="C85" s="171"/>
      <c r="D85" s="48"/>
      <c r="E85" s="48"/>
    </row>
    <row r="86" spans="1:5" s="57" customFormat="1" ht="17.25" customHeight="1">
      <c r="A86" s="74" t="s">
        <v>282</v>
      </c>
      <c r="B86" s="61" t="s">
        <v>180</v>
      </c>
      <c r="C86" s="171"/>
      <c r="D86" s="48">
        <v>570460983</v>
      </c>
      <c r="E86" s="48">
        <v>434780501</v>
      </c>
    </row>
    <row r="87" spans="1:5" s="57" customFormat="1" ht="17.25" customHeight="1">
      <c r="A87" s="74" t="s">
        <v>283</v>
      </c>
      <c r="B87" s="61" t="s">
        <v>181</v>
      </c>
      <c r="C87" s="171"/>
      <c r="D87" s="48">
        <v>258662319</v>
      </c>
      <c r="E87" s="48">
        <v>54354546</v>
      </c>
    </row>
    <row r="88" spans="1:5" s="57" customFormat="1" ht="17.25" customHeight="1">
      <c r="A88" s="74" t="s">
        <v>284</v>
      </c>
      <c r="B88" s="61" t="s">
        <v>182</v>
      </c>
      <c r="C88" s="171"/>
      <c r="D88" s="48"/>
      <c r="E88" s="48"/>
    </row>
    <row r="89" spans="1:5" s="54" customFormat="1" ht="17.25" customHeight="1">
      <c r="A89" s="83" t="s">
        <v>285</v>
      </c>
      <c r="B89" s="62" t="s">
        <v>183</v>
      </c>
      <c r="C89" s="170"/>
      <c r="D89" s="47">
        <v>40336270219</v>
      </c>
      <c r="E89" s="47">
        <v>39042516123</v>
      </c>
    </row>
    <row r="90" spans="1:5" s="142" customFormat="1" ht="17.25" customHeight="1">
      <c r="A90" s="125" t="s">
        <v>286</v>
      </c>
      <c r="B90" s="126" t="s">
        <v>184</v>
      </c>
      <c r="C90" s="170"/>
      <c r="D90" s="127">
        <v>40336270219</v>
      </c>
      <c r="E90" s="127">
        <v>39042516123</v>
      </c>
    </row>
    <row r="91" spans="1:5" s="57" customFormat="1" ht="17.25" customHeight="1">
      <c r="A91" s="74" t="s">
        <v>287</v>
      </c>
      <c r="B91" s="61" t="s">
        <v>185</v>
      </c>
      <c r="C91" s="171"/>
      <c r="D91" s="48">
        <v>30120400000</v>
      </c>
      <c r="E91" s="48">
        <v>30000000000</v>
      </c>
    </row>
    <row r="92" spans="1:5" s="57" customFormat="1" ht="17.25" customHeight="1">
      <c r="A92" s="74" t="s">
        <v>288</v>
      </c>
      <c r="B92" s="61" t="s">
        <v>186</v>
      </c>
      <c r="C92" s="171"/>
      <c r="D92" s="48">
        <v>63200000</v>
      </c>
      <c r="E92" s="48">
        <v>3000000</v>
      </c>
    </row>
    <row r="93" spans="1:5" s="57" customFormat="1" ht="17.25" customHeight="1" hidden="1">
      <c r="A93" s="74" t="s">
        <v>289</v>
      </c>
      <c r="B93" s="61" t="s">
        <v>187</v>
      </c>
      <c r="C93" s="171"/>
      <c r="D93" s="48"/>
      <c r="E93" s="48"/>
    </row>
    <row r="94" spans="1:5" s="57" customFormat="1" ht="17.25" customHeight="1" hidden="1">
      <c r="A94" s="74" t="s">
        <v>290</v>
      </c>
      <c r="B94" s="61" t="s">
        <v>188</v>
      </c>
      <c r="C94" s="171"/>
      <c r="D94" s="48"/>
      <c r="E94" s="48"/>
    </row>
    <row r="95" spans="1:5" s="57" customFormat="1" ht="17.25" customHeight="1" hidden="1">
      <c r="A95" s="74" t="s">
        <v>61</v>
      </c>
      <c r="B95" s="61" t="s">
        <v>189</v>
      </c>
      <c r="C95" s="171"/>
      <c r="D95" s="48"/>
      <c r="E95" s="48"/>
    </row>
    <row r="96" spans="1:5" s="57" customFormat="1" ht="17.25" customHeight="1">
      <c r="A96" s="74" t="s">
        <v>62</v>
      </c>
      <c r="B96" s="61" t="s">
        <v>190</v>
      </c>
      <c r="C96" s="171"/>
      <c r="D96" s="48"/>
      <c r="E96" s="48">
        <v>28513600</v>
      </c>
    </row>
    <row r="97" spans="1:5" s="57" customFormat="1" ht="17.25" customHeight="1">
      <c r="A97" s="74" t="s">
        <v>63</v>
      </c>
      <c r="B97" s="61" t="s">
        <v>191</v>
      </c>
      <c r="C97" s="171"/>
      <c r="D97" s="48">
        <v>6314264665</v>
      </c>
      <c r="E97" s="48">
        <v>5825593171</v>
      </c>
    </row>
    <row r="98" spans="1:5" s="57" customFormat="1" ht="17.25" customHeight="1">
      <c r="A98" s="74" t="s">
        <v>64</v>
      </c>
      <c r="B98" s="61" t="s">
        <v>192</v>
      </c>
      <c r="C98" s="171"/>
      <c r="D98" s="48">
        <v>2669301523</v>
      </c>
      <c r="E98" s="48">
        <v>2180630029</v>
      </c>
    </row>
    <row r="99" spans="1:5" s="57" customFormat="1" ht="17.25" customHeight="1">
      <c r="A99" s="74" t="s">
        <v>65</v>
      </c>
      <c r="B99" s="61" t="s">
        <v>193</v>
      </c>
      <c r="C99" s="171"/>
      <c r="D99" s="48">
        <v>962175817</v>
      </c>
      <c r="E99" s="48">
        <v>717840070</v>
      </c>
    </row>
    <row r="100" spans="1:5" s="57" customFormat="1" ht="17.25" customHeight="1">
      <c r="A100" s="74" t="s">
        <v>66</v>
      </c>
      <c r="B100" s="61" t="s">
        <v>194</v>
      </c>
      <c r="C100" s="171"/>
      <c r="D100" s="48">
        <v>206928214</v>
      </c>
      <c r="E100" s="48">
        <v>286939253</v>
      </c>
    </row>
    <row r="101" spans="1:5" s="57" customFormat="1" ht="17.25" customHeight="1" hidden="1">
      <c r="A101" s="74" t="s">
        <v>67</v>
      </c>
      <c r="B101" s="61" t="s">
        <v>195</v>
      </c>
      <c r="C101" s="171"/>
      <c r="D101" s="48"/>
      <c r="E101" s="48"/>
    </row>
    <row r="102" spans="1:5" s="57" customFormat="1" ht="17.25" customHeight="1" hidden="1">
      <c r="A102" s="74" t="s">
        <v>68</v>
      </c>
      <c r="B102" s="61" t="s">
        <v>196</v>
      </c>
      <c r="C102" s="171"/>
      <c r="D102" s="48"/>
      <c r="E102" s="48"/>
    </row>
    <row r="103" spans="1:5" s="142" customFormat="1" ht="17.25" customHeight="1">
      <c r="A103" s="125" t="s">
        <v>69</v>
      </c>
      <c r="B103" s="126" t="s">
        <v>197</v>
      </c>
      <c r="C103" s="170"/>
      <c r="D103" s="127"/>
      <c r="E103" s="127"/>
    </row>
    <row r="104" spans="1:5" s="57" customFormat="1" ht="17.25" customHeight="1" hidden="1">
      <c r="A104" s="74" t="s">
        <v>70</v>
      </c>
      <c r="B104" s="61" t="s">
        <v>198</v>
      </c>
      <c r="C104" s="171"/>
      <c r="D104" s="48"/>
      <c r="E104" s="48"/>
    </row>
    <row r="105" spans="1:5" s="57" customFormat="1" ht="17.25" customHeight="1" hidden="1">
      <c r="A105" s="74" t="s">
        <v>71</v>
      </c>
      <c r="B105" s="61" t="s">
        <v>199</v>
      </c>
      <c r="C105" s="171"/>
      <c r="D105" s="48"/>
      <c r="E105" s="48"/>
    </row>
    <row r="106" spans="1:5" s="5" customFormat="1" ht="17.25" customHeight="1">
      <c r="A106" s="75" t="s">
        <v>72</v>
      </c>
      <c r="B106" s="151">
        <v>439</v>
      </c>
      <c r="C106" s="171"/>
      <c r="D106" s="152"/>
      <c r="E106" s="76"/>
    </row>
    <row r="107" spans="1:5" s="54" customFormat="1" ht="21.75" customHeight="1">
      <c r="A107" s="130" t="s">
        <v>73</v>
      </c>
      <c r="B107" s="131" t="s">
        <v>200</v>
      </c>
      <c r="C107" s="170"/>
      <c r="D107" s="132">
        <v>111740778407</v>
      </c>
      <c r="E107" s="132">
        <v>97893766539</v>
      </c>
    </row>
    <row r="108" spans="1:5" s="56" customFormat="1" ht="17.25" customHeight="1">
      <c r="A108" s="134" t="s">
        <v>74</v>
      </c>
      <c r="B108" s="77"/>
      <c r="C108" s="170"/>
      <c r="D108" s="78"/>
      <c r="E108" s="73"/>
    </row>
    <row r="109" spans="1:5" s="57" customFormat="1" ht="17.25" customHeight="1" hidden="1">
      <c r="A109" s="74" t="s">
        <v>75</v>
      </c>
      <c r="B109" s="64"/>
      <c r="C109" s="171"/>
      <c r="D109" s="48"/>
      <c r="E109" s="48"/>
    </row>
    <row r="110" spans="1:5" s="57" customFormat="1" ht="17.25" customHeight="1" hidden="1">
      <c r="A110" s="74" t="s">
        <v>76</v>
      </c>
      <c r="B110" s="64"/>
      <c r="C110" s="171"/>
      <c r="D110" s="48"/>
      <c r="E110" s="48"/>
    </row>
    <row r="111" spans="1:5" s="57" customFormat="1" ht="17.25" customHeight="1" hidden="1">
      <c r="A111" s="74" t="s">
        <v>77</v>
      </c>
      <c r="B111" s="64"/>
      <c r="C111" s="171"/>
      <c r="D111" s="48"/>
      <c r="E111" s="48"/>
    </row>
    <row r="112" spans="1:5" s="57" customFormat="1" ht="17.25" customHeight="1" hidden="1">
      <c r="A112" s="74" t="s">
        <v>78</v>
      </c>
      <c r="B112" s="64"/>
      <c r="C112" s="171"/>
      <c r="D112" s="48"/>
      <c r="E112" s="48"/>
    </row>
    <row r="113" spans="1:5" s="57" customFormat="1" ht="17.25" customHeight="1">
      <c r="A113" s="74" t="s">
        <v>79</v>
      </c>
      <c r="B113" s="64"/>
      <c r="C113" s="171"/>
      <c r="D113" s="48"/>
      <c r="E113" s="48"/>
    </row>
    <row r="114" spans="1:5" s="57" customFormat="1" ht="17.25" customHeight="1">
      <c r="A114" s="79" t="s">
        <v>80</v>
      </c>
      <c r="B114" s="80"/>
      <c r="C114" s="171"/>
      <c r="D114" s="81"/>
      <c r="E114" s="81"/>
    </row>
    <row r="115" spans="1:5" ht="17.25" customHeight="1">
      <c r="A115" s="82"/>
      <c r="C115" s="190" t="s">
        <v>342</v>
      </c>
      <c r="D115" s="191"/>
      <c r="E115" s="191"/>
    </row>
    <row r="116" spans="1:5" s="54" customFormat="1" ht="21" customHeight="1">
      <c r="A116" s="58" t="s">
        <v>337</v>
      </c>
      <c r="B116" s="66"/>
      <c r="C116" s="192" t="s">
        <v>82</v>
      </c>
      <c r="D116" s="193"/>
      <c r="E116" s="193"/>
    </row>
    <row r="117" spans="3:5" ht="15">
      <c r="C117"/>
      <c r="D117" s="4"/>
      <c r="E117" s="4"/>
    </row>
    <row r="118" spans="3:5" ht="15">
      <c r="C118"/>
      <c r="D118" s="4"/>
      <c r="E118" s="4"/>
    </row>
    <row r="119" spans="3:5" ht="15">
      <c r="C119"/>
      <c r="D119" s="4"/>
      <c r="E119" s="4"/>
    </row>
    <row r="120" spans="3:5" ht="15">
      <c r="C120"/>
      <c r="D120" s="4"/>
      <c r="E120" s="4"/>
    </row>
    <row r="121" spans="3:5" ht="15">
      <c r="C121"/>
      <c r="D121" s="4"/>
      <c r="E121" s="4"/>
    </row>
    <row r="122" spans="3:5" ht="15">
      <c r="C122"/>
      <c r="D122" s="4"/>
      <c r="E122" s="4"/>
    </row>
    <row r="123" spans="1:5" ht="15.75" customHeight="1">
      <c r="A123" s="143" t="s">
        <v>338</v>
      </c>
      <c r="C123" s="197"/>
      <c r="D123" s="198"/>
      <c r="E123" s="198"/>
    </row>
    <row r="124" spans="3:5" ht="15.75" customHeight="1">
      <c r="C124" s="8"/>
      <c r="D124" s="8"/>
      <c r="E124" s="4"/>
    </row>
    <row r="125" spans="3:5" ht="15">
      <c r="C125" s="194"/>
      <c r="D125" s="194"/>
      <c r="E125" s="194"/>
    </row>
  </sheetData>
  <sheetProtection/>
  <mergeCells count="6">
    <mergeCell ref="A6:E6"/>
    <mergeCell ref="C115:E115"/>
    <mergeCell ref="C116:E116"/>
    <mergeCell ref="C125:E125"/>
    <mergeCell ref="A7:E7"/>
    <mergeCell ref="C123:E123"/>
  </mergeCells>
  <printOptions/>
  <pageMargins left="0.43" right="0.39" top="0.51" bottom="0.24" header="0.5" footer="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
  <sheetViews>
    <sheetView zoomScale="85" zoomScaleNormal="85" zoomScalePageLayoutView="0" workbookViewId="0" topLeftCell="A9">
      <pane xSplit="1" topLeftCell="C1" activePane="topRight" state="frozen"/>
      <selection pane="topLeft" activeCell="A9" sqref="A9"/>
      <selection pane="topRight" activeCell="D15" sqref="D15"/>
    </sheetView>
  </sheetViews>
  <sheetFormatPr defaultColWidth="8.796875" defaultRowHeight="15"/>
  <cols>
    <col min="1" max="1" width="52.69921875" style="56" customWidth="1"/>
    <col min="2" max="2" width="8.5" style="96" customWidth="1"/>
    <col min="3" max="3" width="8.09765625" style="96" customWidth="1"/>
    <col min="4" max="4" width="19.3984375" style="94" customWidth="1"/>
    <col min="5" max="5" width="18.69921875" style="94" customWidth="1"/>
    <col min="6" max="6" width="19.09765625" style="56" customWidth="1"/>
    <col min="7" max="7" width="18.69921875" style="153" customWidth="1"/>
    <col min="8" max="8" width="12" style="56" customWidth="1"/>
    <col min="9" max="10" width="14.5" style="56" customWidth="1"/>
    <col min="11" max="16384" width="9" style="56" customWidth="1"/>
  </cols>
  <sheetData>
    <row r="1" spans="1:6" ht="16.5">
      <c r="A1" s="25" t="s">
        <v>205</v>
      </c>
      <c r="B1" s="6"/>
      <c r="C1" s="6"/>
      <c r="D1" s="6"/>
      <c r="F1" s="24" t="s">
        <v>203</v>
      </c>
    </row>
    <row r="2" spans="1:6" ht="16.5">
      <c r="A2" s="24" t="s">
        <v>52</v>
      </c>
      <c r="B2" s="6"/>
      <c r="C2" s="6"/>
      <c r="D2" s="6"/>
      <c r="F2" s="24" t="s">
        <v>345</v>
      </c>
    </row>
    <row r="3" spans="1:6" ht="16.5">
      <c r="A3" s="25" t="s">
        <v>206</v>
      </c>
      <c r="B3" s="6"/>
      <c r="C3" s="6"/>
      <c r="D3" s="6"/>
      <c r="F3" s="25" t="s">
        <v>53</v>
      </c>
    </row>
    <row r="4" spans="1:5" ht="16.5">
      <c r="A4" s="27" t="s">
        <v>105</v>
      </c>
      <c r="B4" s="6"/>
      <c r="C4" s="6"/>
      <c r="D4" s="6"/>
      <c r="E4" s="6"/>
    </row>
    <row r="5" spans="1:7" s="97" customFormat="1" ht="24" customHeight="1">
      <c r="A5" s="188" t="s">
        <v>333</v>
      </c>
      <c r="B5" s="189"/>
      <c r="C5" s="189"/>
      <c r="D5" s="189"/>
      <c r="E5" s="189"/>
      <c r="F5" s="189"/>
      <c r="G5" s="189"/>
    </row>
    <row r="6" spans="1:7" s="92" customFormat="1" ht="19.5" customHeight="1">
      <c r="A6" s="207" t="s">
        <v>343</v>
      </c>
      <c r="B6" s="207"/>
      <c r="C6" s="207"/>
      <c r="D6" s="207"/>
      <c r="E6" s="207"/>
      <c r="F6" s="207"/>
      <c r="G6" s="207"/>
    </row>
    <row r="7" spans="1:7" s="3" customFormat="1" ht="18" customHeight="1">
      <c r="A7" s="200" t="s">
        <v>208</v>
      </c>
      <c r="B7" s="202" t="s">
        <v>209</v>
      </c>
      <c r="C7" s="202" t="s">
        <v>291</v>
      </c>
      <c r="D7" s="204" t="s">
        <v>341</v>
      </c>
      <c r="E7" s="205"/>
      <c r="F7" s="206" t="s">
        <v>331</v>
      </c>
      <c r="G7" s="205"/>
    </row>
    <row r="8" spans="1:7" s="3" customFormat="1" ht="14.25" customHeight="1">
      <c r="A8" s="201"/>
      <c r="B8" s="203"/>
      <c r="C8" s="203"/>
      <c r="D8" s="89" t="s">
        <v>55</v>
      </c>
      <c r="E8" s="89" t="s">
        <v>56</v>
      </c>
      <c r="F8" s="89" t="s">
        <v>55</v>
      </c>
      <c r="G8" s="154" t="s">
        <v>56</v>
      </c>
    </row>
    <row r="9" spans="1:7" ht="12" customHeight="1">
      <c r="A9" s="90">
        <v>1</v>
      </c>
      <c r="B9" s="90">
        <v>2</v>
      </c>
      <c r="C9" s="90">
        <v>3</v>
      </c>
      <c r="D9" s="91">
        <v>4</v>
      </c>
      <c r="E9" s="91">
        <v>5</v>
      </c>
      <c r="F9" s="91">
        <v>4</v>
      </c>
      <c r="G9" s="155">
        <v>5</v>
      </c>
    </row>
    <row r="10" spans="1:7" s="87" customFormat="1" ht="19.5" customHeight="1">
      <c r="A10" s="72" t="s">
        <v>292</v>
      </c>
      <c r="B10" s="98" t="s">
        <v>293</v>
      </c>
      <c r="C10" s="72" t="s">
        <v>97</v>
      </c>
      <c r="D10" s="78">
        <v>51930276595</v>
      </c>
      <c r="E10" s="99">
        <v>45587418081</v>
      </c>
      <c r="F10" s="99">
        <v>217153102046</v>
      </c>
      <c r="G10" s="156">
        <v>159949022006</v>
      </c>
    </row>
    <row r="11" spans="1:9" s="87" customFormat="1" ht="19.5" customHeight="1">
      <c r="A11" s="55" t="s">
        <v>294</v>
      </c>
      <c r="B11" s="63" t="s">
        <v>295</v>
      </c>
      <c r="C11" s="55"/>
      <c r="D11" s="48"/>
      <c r="E11" s="100"/>
      <c r="F11" s="100"/>
      <c r="G11" s="157"/>
      <c r="I11" s="88"/>
    </row>
    <row r="12" spans="1:9" s="87" customFormat="1" ht="19.5" customHeight="1">
      <c r="A12" s="55" t="s">
        <v>296</v>
      </c>
      <c r="B12" s="63" t="s">
        <v>297</v>
      </c>
      <c r="C12" s="55"/>
      <c r="D12" s="48">
        <f>D10</f>
        <v>51930276595</v>
      </c>
      <c r="E12" s="100">
        <f>E10</f>
        <v>45587418081</v>
      </c>
      <c r="F12" s="100">
        <f>F10</f>
        <v>217153102046</v>
      </c>
      <c r="G12" s="157">
        <v>159949022006</v>
      </c>
      <c r="I12" s="88"/>
    </row>
    <row r="13" spans="1:9" s="87" customFormat="1" ht="19.5" customHeight="1">
      <c r="A13" s="55" t="s">
        <v>298</v>
      </c>
      <c r="B13" s="63" t="s">
        <v>299</v>
      </c>
      <c r="C13" s="55" t="s">
        <v>98</v>
      </c>
      <c r="D13" s="48">
        <v>46281022881</v>
      </c>
      <c r="E13" s="100">
        <v>40064867252</v>
      </c>
      <c r="F13" s="100">
        <v>194445765448</v>
      </c>
      <c r="G13" s="157">
        <v>141493711399</v>
      </c>
      <c r="I13" s="88"/>
    </row>
    <row r="14" spans="1:7" s="87" customFormat="1" ht="19.5" customHeight="1">
      <c r="A14" s="55" t="s">
        <v>300</v>
      </c>
      <c r="B14" s="63" t="s">
        <v>301</v>
      </c>
      <c r="C14" s="55"/>
      <c r="D14" s="48">
        <f>D12-D13</f>
        <v>5649253714</v>
      </c>
      <c r="E14" s="100">
        <v>5522550829</v>
      </c>
      <c r="F14" s="100">
        <v>22707336598</v>
      </c>
      <c r="G14" s="157">
        <v>18455310607</v>
      </c>
    </row>
    <row r="15" spans="1:10" s="87" customFormat="1" ht="19.5" customHeight="1">
      <c r="A15" s="55" t="s">
        <v>302</v>
      </c>
      <c r="B15" s="63" t="s">
        <v>303</v>
      </c>
      <c r="C15" s="55" t="s">
        <v>99</v>
      </c>
      <c r="D15" s="48">
        <v>11235472</v>
      </c>
      <c r="E15" s="100">
        <v>21126065</v>
      </c>
      <c r="F15" s="100">
        <v>81059255</v>
      </c>
      <c r="G15" s="157">
        <v>15838100</v>
      </c>
      <c r="I15" s="88"/>
      <c r="J15" s="88"/>
    </row>
    <row r="16" spans="1:9" s="87" customFormat="1" ht="19.5" customHeight="1">
      <c r="A16" s="55" t="s">
        <v>304</v>
      </c>
      <c r="B16" s="63" t="s">
        <v>305</v>
      </c>
      <c r="C16" s="55" t="s">
        <v>100</v>
      </c>
      <c r="D16" s="48">
        <v>1528800363</v>
      </c>
      <c r="E16" s="100">
        <v>792547859</v>
      </c>
      <c r="F16" s="100">
        <v>4999633745</v>
      </c>
      <c r="G16" s="157">
        <v>2107135968</v>
      </c>
      <c r="I16" s="88"/>
    </row>
    <row r="17" spans="1:10" s="141" customFormat="1" ht="19.5" customHeight="1">
      <c r="A17" s="128" t="s">
        <v>306</v>
      </c>
      <c r="B17" s="144" t="s">
        <v>307</v>
      </c>
      <c r="C17" s="128"/>
      <c r="D17" s="129">
        <f>D16</f>
        <v>1528800363</v>
      </c>
      <c r="E17" s="145">
        <f>E16</f>
        <v>792547859</v>
      </c>
      <c r="F17" s="145">
        <v>4999633745</v>
      </c>
      <c r="G17" s="158">
        <v>2016041213</v>
      </c>
      <c r="I17" s="146"/>
      <c r="J17" s="146"/>
    </row>
    <row r="18" spans="1:9" s="87" customFormat="1" ht="19.5" customHeight="1">
      <c r="A18" s="55" t="s">
        <v>308</v>
      </c>
      <c r="B18" s="63" t="s">
        <v>201</v>
      </c>
      <c r="C18" s="55"/>
      <c r="D18" s="48">
        <v>971038885</v>
      </c>
      <c r="E18" s="100">
        <v>665307285</v>
      </c>
      <c r="F18" s="100">
        <v>3172023093</v>
      </c>
      <c r="G18" s="157">
        <v>2764685737</v>
      </c>
      <c r="I18" s="88"/>
    </row>
    <row r="19" spans="1:9" s="87" customFormat="1" ht="19.5" customHeight="1">
      <c r="A19" s="55" t="s">
        <v>309</v>
      </c>
      <c r="B19" s="63" t="s">
        <v>310</v>
      </c>
      <c r="C19" s="55"/>
      <c r="D19" s="48">
        <v>2463441699</v>
      </c>
      <c r="E19" s="100">
        <v>2493045115</v>
      </c>
      <c r="F19" s="100">
        <v>9655764921</v>
      </c>
      <c r="G19" s="157">
        <v>8025128762</v>
      </c>
      <c r="I19" s="88"/>
    </row>
    <row r="20" spans="1:7" s="87" customFormat="1" ht="19.5" customHeight="1">
      <c r="A20" s="55" t="s">
        <v>311</v>
      </c>
      <c r="B20" s="63" t="s">
        <v>312</v>
      </c>
      <c r="C20" s="55"/>
      <c r="D20" s="48">
        <f>D14+D15-D16-D18-D19</f>
        <v>697208239</v>
      </c>
      <c r="E20" s="48">
        <f>E14+E15-E16-E18-E19</f>
        <v>1592776635</v>
      </c>
      <c r="F20" s="100">
        <v>4960974094</v>
      </c>
      <c r="G20" s="157">
        <v>5574198240</v>
      </c>
    </row>
    <row r="21" spans="1:9" s="87" customFormat="1" ht="19.5" customHeight="1">
      <c r="A21" s="55" t="s">
        <v>313</v>
      </c>
      <c r="B21" s="63" t="s">
        <v>314</v>
      </c>
      <c r="C21" s="55"/>
      <c r="D21" s="48">
        <v>685521767</v>
      </c>
      <c r="E21" s="100">
        <v>519307102</v>
      </c>
      <c r="F21" s="100">
        <v>2936961949</v>
      </c>
      <c r="G21" s="157">
        <v>2097924221</v>
      </c>
      <c r="I21" s="88"/>
    </row>
    <row r="22" spans="1:9" s="87" customFormat="1" ht="19.5" customHeight="1">
      <c r="A22" s="55" t="s">
        <v>315</v>
      </c>
      <c r="B22" s="63" t="s">
        <v>316</v>
      </c>
      <c r="C22" s="55"/>
      <c r="D22" s="48">
        <v>280838406</v>
      </c>
      <c r="E22" s="100">
        <v>258496705</v>
      </c>
      <c r="F22" s="100">
        <v>1275247128</v>
      </c>
      <c r="G22" s="157">
        <v>1000701484</v>
      </c>
      <c r="I22" s="88"/>
    </row>
    <row r="23" spans="1:7" s="87" customFormat="1" ht="19.5" customHeight="1">
      <c r="A23" s="55" t="s">
        <v>317</v>
      </c>
      <c r="B23" s="63" t="s">
        <v>318</v>
      </c>
      <c r="C23" s="55"/>
      <c r="D23" s="48">
        <f>D21-D22</f>
        <v>404683361</v>
      </c>
      <c r="E23" s="100">
        <v>260810397</v>
      </c>
      <c r="F23" s="100">
        <f>F21-F22</f>
        <v>1661714821</v>
      </c>
      <c r="G23" s="157">
        <v>1097222737</v>
      </c>
    </row>
    <row r="24" spans="1:7" s="87" customFormat="1" ht="19.5" customHeight="1">
      <c r="A24" s="55" t="s">
        <v>319</v>
      </c>
      <c r="B24" s="63" t="s">
        <v>320</v>
      </c>
      <c r="C24" s="55"/>
      <c r="D24" s="48"/>
      <c r="E24" s="100"/>
      <c r="F24" s="100"/>
      <c r="G24" s="157"/>
    </row>
    <row r="25" spans="1:7" s="87" customFormat="1" ht="19.5" customHeight="1">
      <c r="A25" s="55" t="s">
        <v>321</v>
      </c>
      <c r="B25" s="63" t="s">
        <v>322</v>
      </c>
      <c r="C25" s="55"/>
      <c r="D25" s="48">
        <f>D20+D23</f>
        <v>1101891600</v>
      </c>
      <c r="E25" s="100">
        <v>1853587032</v>
      </c>
      <c r="F25" s="100">
        <v>6622688915</v>
      </c>
      <c r="G25" s="159">
        <v>6671420977</v>
      </c>
    </row>
    <row r="26" spans="1:7" s="87" customFormat="1" ht="19.5" customHeight="1">
      <c r="A26" s="55" t="s">
        <v>323</v>
      </c>
      <c r="B26" s="63" t="s">
        <v>324</v>
      </c>
      <c r="C26" s="55" t="s">
        <v>325</v>
      </c>
      <c r="D26" s="48">
        <v>355774650</v>
      </c>
      <c r="E26" s="100">
        <v>517926757</v>
      </c>
      <c r="F26" s="100">
        <v>1735973978</v>
      </c>
      <c r="G26" s="157">
        <v>1722385244</v>
      </c>
    </row>
    <row r="27" spans="1:7" s="87" customFormat="1" ht="19.5" customHeight="1">
      <c r="A27" s="55" t="s">
        <v>326</v>
      </c>
      <c r="B27" s="63" t="s">
        <v>327</v>
      </c>
      <c r="C27" s="55" t="s">
        <v>101</v>
      </c>
      <c r="D27" s="48"/>
      <c r="E27" s="100"/>
      <c r="F27" s="100"/>
      <c r="G27" s="159"/>
    </row>
    <row r="28" spans="1:7" s="87" customFormat="1" ht="19.5" customHeight="1">
      <c r="A28" s="55" t="s">
        <v>344</v>
      </c>
      <c r="B28" s="63" t="s">
        <v>328</v>
      </c>
      <c r="C28" s="55"/>
      <c r="D28" s="48">
        <f>D25-D26</f>
        <v>746116950</v>
      </c>
      <c r="E28" s="100">
        <f>E25-E26</f>
        <v>1335660275</v>
      </c>
      <c r="F28" s="100">
        <f>F25-F26</f>
        <v>4886714937</v>
      </c>
      <c r="G28" s="157">
        <f>G25-G26</f>
        <v>4949035733</v>
      </c>
    </row>
    <row r="29" spans="1:7" s="87" customFormat="1" ht="19.5" customHeight="1">
      <c r="A29" s="55" t="s">
        <v>329</v>
      </c>
      <c r="B29" s="63" t="s">
        <v>330</v>
      </c>
      <c r="C29" s="55"/>
      <c r="D29" s="48"/>
      <c r="E29" s="100"/>
      <c r="F29" s="100"/>
      <c r="G29" s="157"/>
    </row>
    <row r="30" spans="1:7" s="57" customFormat="1" ht="9" customHeight="1">
      <c r="A30" s="79"/>
      <c r="B30" s="101"/>
      <c r="C30" s="101"/>
      <c r="D30" s="102"/>
      <c r="E30" s="102"/>
      <c r="F30" s="102"/>
      <c r="G30" s="160"/>
    </row>
    <row r="31" spans="2:7" s="92" customFormat="1" ht="19.5" customHeight="1">
      <c r="B31" s="93"/>
      <c r="D31" s="123"/>
      <c r="E31" s="199" t="s">
        <v>346</v>
      </c>
      <c r="F31" s="199"/>
      <c r="G31" s="199"/>
    </row>
    <row r="32" spans="1:8" s="54" customFormat="1" ht="23.25" customHeight="1">
      <c r="A32" s="58" t="s">
        <v>334</v>
      </c>
      <c r="B32" s="58" t="s">
        <v>81</v>
      </c>
      <c r="C32" s="121"/>
      <c r="D32" s="122"/>
      <c r="F32" s="58" t="s">
        <v>82</v>
      </c>
      <c r="G32" s="161"/>
      <c r="H32" s="58"/>
    </row>
    <row r="33" spans="4:7" s="57" customFormat="1" ht="15">
      <c r="D33" s="95"/>
      <c r="E33" s="95"/>
      <c r="G33" s="162"/>
    </row>
    <row r="34" spans="4:7" s="57" customFormat="1" ht="15">
      <c r="D34" s="95"/>
      <c r="E34" s="95"/>
      <c r="G34" s="162"/>
    </row>
    <row r="35" spans="4:7" s="57" customFormat="1" ht="15">
      <c r="D35" s="95"/>
      <c r="E35" s="95"/>
      <c r="G35" s="162"/>
    </row>
    <row r="36" spans="1:7" s="104" customFormat="1" ht="16.5">
      <c r="A36" s="124" t="s">
        <v>335</v>
      </c>
      <c r="B36" s="103" t="s">
        <v>332</v>
      </c>
      <c r="D36" s="105"/>
      <c r="F36" s="121"/>
      <c r="G36" s="163"/>
    </row>
  </sheetData>
  <sheetProtection/>
  <mergeCells count="8">
    <mergeCell ref="E31:G31"/>
    <mergeCell ref="A5:G5"/>
    <mergeCell ref="A7:A8"/>
    <mergeCell ref="B7:B8"/>
    <mergeCell ref="C7:C8"/>
    <mergeCell ref="D7:E7"/>
    <mergeCell ref="F7:G7"/>
    <mergeCell ref="A6:G6"/>
  </mergeCells>
  <printOptions/>
  <pageMargins left="0.45" right="0.32" top="0.17" bottom="0.17" header="0.2" footer="0.17"/>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F49"/>
  <sheetViews>
    <sheetView tabSelected="1" zoomScale="85" zoomScaleNormal="85" zoomScalePageLayoutView="0" workbookViewId="0" topLeftCell="A1">
      <selection activeCell="E36" sqref="E36"/>
    </sheetView>
  </sheetViews>
  <sheetFormatPr defaultColWidth="8.796875" defaultRowHeight="15"/>
  <cols>
    <col min="1" max="1" width="48.69921875" style="0" customWidth="1"/>
    <col min="2" max="2" width="5" style="1" bestFit="1" customWidth="1"/>
    <col min="3" max="3" width="5.09765625" style="1" customWidth="1"/>
    <col min="4" max="4" width="15" style="2" customWidth="1"/>
    <col min="5" max="5" width="15.69921875" style="2" customWidth="1"/>
    <col min="6" max="6" width="22.59765625" style="0" customWidth="1"/>
  </cols>
  <sheetData>
    <row r="1" spans="1:5" ht="16.5">
      <c r="A1" s="25" t="s">
        <v>205</v>
      </c>
      <c r="B1" s="6"/>
      <c r="C1" s="6"/>
      <c r="D1" s="24" t="s">
        <v>203</v>
      </c>
      <c r="E1" s="6"/>
    </row>
    <row r="2" spans="1:5" ht="16.5">
      <c r="A2" s="26" t="s">
        <v>57</v>
      </c>
      <c r="B2" s="6"/>
      <c r="C2" s="6"/>
      <c r="D2" s="24" t="s">
        <v>347</v>
      </c>
      <c r="E2" s="7"/>
    </row>
    <row r="3" spans="1:5" ht="16.5">
      <c r="A3" s="25" t="s">
        <v>206</v>
      </c>
      <c r="B3" s="6"/>
      <c r="C3" s="6"/>
      <c r="D3" s="25" t="s">
        <v>58</v>
      </c>
      <c r="E3" s="7"/>
    </row>
    <row r="4" spans="1:5" ht="16.5">
      <c r="A4" s="27" t="s">
        <v>105</v>
      </c>
      <c r="B4" s="6"/>
      <c r="C4" s="6"/>
      <c r="D4" s="6"/>
      <c r="E4" s="6"/>
    </row>
    <row r="5" spans="1:5" ht="6" customHeight="1">
      <c r="A5" s="7"/>
      <c r="B5" s="6"/>
      <c r="C5" s="6"/>
      <c r="D5" s="6"/>
      <c r="E5" s="6"/>
    </row>
    <row r="6" spans="1:5" ht="20.25" customHeight="1">
      <c r="A6" s="188" t="s">
        <v>339</v>
      </c>
      <c r="B6" s="189"/>
      <c r="C6" s="189"/>
      <c r="D6" s="189"/>
      <c r="E6" s="189"/>
    </row>
    <row r="7" spans="1:5" s="5" customFormat="1" ht="33" customHeight="1">
      <c r="A7" s="208" t="s">
        <v>208</v>
      </c>
      <c r="B7" s="209" t="s">
        <v>209</v>
      </c>
      <c r="C7" s="209" t="s">
        <v>210</v>
      </c>
      <c r="D7" s="206" t="s">
        <v>54</v>
      </c>
      <c r="E7" s="205"/>
    </row>
    <row r="8" spans="1:5" s="5" customFormat="1" ht="15.75">
      <c r="A8" s="208"/>
      <c r="B8" s="209"/>
      <c r="C8" s="209"/>
      <c r="D8" s="89" t="s">
        <v>55</v>
      </c>
      <c r="E8" s="89" t="s">
        <v>56</v>
      </c>
    </row>
    <row r="9" spans="1:5" ht="15">
      <c r="A9" s="90">
        <v>1</v>
      </c>
      <c r="B9" s="90">
        <v>2</v>
      </c>
      <c r="C9" s="90">
        <v>3</v>
      </c>
      <c r="D9" s="91">
        <v>4</v>
      </c>
      <c r="E9" s="91">
        <v>5</v>
      </c>
    </row>
    <row r="10" spans="1:5" s="52" customFormat="1" ht="21.75" customHeight="1">
      <c r="A10" s="106" t="s">
        <v>59</v>
      </c>
      <c r="B10" s="107" t="s">
        <v>102</v>
      </c>
      <c r="C10" s="107" t="s">
        <v>103</v>
      </c>
      <c r="D10" s="108">
        <v>0</v>
      </c>
      <c r="E10" s="108">
        <v>0</v>
      </c>
    </row>
    <row r="11" spans="1:5" s="52" customFormat="1" ht="21.75" customHeight="1">
      <c r="A11" s="109" t="s">
        <v>60</v>
      </c>
      <c r="B11" s="110">
        <v>1</v>
      </c>
      <c r="C11" s="111" t="s">
        <v>103</v>
      </c>
      <c r="D11" s="112">
        <v>212317636434</v>
      </c>
      <c r="E11" s="112">
        <v>162768301864</v>
      </c>
    </row>
    <row r="12" spans="1:5" s="52" customFormat="1" ht="21.75" customHeight="1">
      <c r="A12" s="109" t="s">
        <v>0</v>
      </c>
      <c r="B12" s="110">
        <v>2</v>
      </c>
      <c r="C12" s="111" t="s">
        <v>103</v>
      </c>
      <c r="D12" s="112">
        <v>-111877009017</v>
      </c>
      <c r="E12" s="112">
        <v>-84248111289</v>
      </c>
    </row>
    <row r="13" spans="1:5" s="52" customFormat="1" ht="21.75" customHeight="1">
      <c r="A13" s="109" t="s">
        <v>1</v>
      </c>
      <c r="B13" s="110">
        <v>3</v>
      </c>
      <c r="C13" s="111" t="s">
        <v>103</v>
      </c>
      <c r="D13" s="112">
        <v>-13729952451</v>
      </c>
      <c r="E13" s="112">
        <v>-12503794171</v>
      </c>
    </row>
    <row r="14" spans="1:6" s="52" customFormat="1" ht="21.75" customHeight="1">
      <c r="A14" s="109" t="s">
        <v>2</v>
      </c>
      <c r="B14" s="110">
        <v>4</v>
      </c>
      <c r="C14" s="111" t="s">
        <v>103</v>
      </c>
      <c r="D14" s="112">
        <v>-4814143958</v>
      </c>
      <c r="E14" s="112">
        <v>-2030705151</v>
      </c>
      <c r="F14" s="169"/>
    </row>
    <row r="15" spans="1:6" s="52" customFormat="1" ht="21.75" customHeight="1">
      <c r="A15" s="109" t="s">
        <v>3</v>
      </c>
      <c r="B15" s="110">
        <v>5</v>
      </c>
      <c r="C15" s="111" t="s">
        <v>103</v>
      </c>
      <c r="D15" s="112">
        <v>-1862298807</v>
      </c>
      <c r="E15" s="112">
        <v>-1269001905</v>
      </c>
      <c r="F15" s="169"/>
    </row>
    <row r="16" spans="1:6" s="52" customFormat="1" ht="21.75" customHeight="1">
      <c r="A16" s="109" t="s">
        <v>4</v>
      </c>
      <c r="B16" s="110">
        <v>6</v>
      </c>
      <c r="C16" s="111" t="s">
        <v>103</v>
      </c>
      <c r="D16" s="112">
        <v>495869300</v>
      </c>
      <c r="E16" s="112">
        <v>18013768803</v>
      </c>
      <c r="F16" s="169"/>
    </row>
    <row r="17" spans="1:6" s="52" customFormat="1" ht="21.75" customHeight="1">
      <c r="A17" s="109" t="s">
        <v>5</v>
      </c>
      <c r="B17" s="110">
        <v>7</v>
      </c>
      <c r="C17" s="111" t="s">
        <v>103</v>
      </c>
      <c r="D17" s="112">
        <v>-10109621990</v>
      </c>
      <c r="E17" s="112">
        <v>-34504715312</v>
      </c>
      <c r="F17" s="169"/>
    </row>
    <row r="18" spans="1:6" s="52" customFormat="1" ht="21.75" customHeight="1">
      <c r="A18" s="147" t="s">
        <v>6</v>
      </c>
      <c r="B18" s="110">
        <v>20</v>
      </c>
      <c r="C18" s="111" t="s">
        <v>103</v>
      </c>
      <c r="D18" s="113">
        <f>SUM(D11:D17)</f>
        <v>70420479511</v>
      </c>
      <c r="E18" s="113">
        <f>SUM(E11:E17)</f>
        <v>46225742839</v>
      </c>
      <c r="F18" s="166"/>
    </row>
    <row r="19" spans="1:6" s="52" customFormat="1" ht="21.75" customHeight="1">
      <c r="A19" s="109" t="s">
        <v>7</v>
      </c>
      <c r="B19" s="111" t="s">
        <v>102</v>
      </c>
      <c r="C19" s="111" t="s">
        <v>103</v>
      </c>
      <c r="D19" s="115"/>
      <c r="E19" s="167"/>
      <c r="F19" s="166"/>
    </row>
    <row r="20" spans="1:6" s="52" customFormat="1" ht="20.25" customHeight="1">
      <c r="A20" s="109" t="s">
        <v>8</v>
      </c>
      <c r="B20" s="110">
        <v>21</v>
      </c>
      <c r="C20" s="111" t="s">
        <v>103</v>
      </c>
      <c r="D20" s="112">
        <v>-397647486</v>
      </c>
      <c r="E20" s="112">
        <v>-276455329</v>
      </c>
      <c r="F20" s="165"/>
    </row>
    <row r="21" spans="1:6" s="52" customFormat="1" ht="21.75" customHeight="1" hidden="1">
      <c r="A21" s="109" t="s">
        <v>9</v>
      </c>
      <c r="B21" s="110">
        <v>22</v>
      </c>
      <c r="C21" s="111" t="s">
        <v>103</v>
      </c>
      <c r="D21" s="112">
        <v>0</v>
      </c>
      <c r="E21" s="165">
        <v>0</v>
      </c>
      <c r="F21" s="166"/>
    </row>
    <row r="22" spans="1:6" s="52" customFormat="1" ht="20.25" customHeight="1">
      <c r="A22" s="109" t="s">
        <v>10</v>
      </c>
      <c r="B22" s="110">
        <v>23</v>
      </c>
      <c r="C22" s="111" t="s">
        <v>103</v>
      </c>
      <c r="D22" s="112">
        <v>0</v>
      </c>
      <c r="E22" s="165">
        <v>0</v>
      </c>
      <c r="F22" s="166"/>
    </row>
    <row r="23" spans="1:6" s="52" customFormat="1" ht="21.75" customHeight="1" hidden="1">
      <c r="A23" s="109" t="s">
        <v>11</v>
      </c>
      <c r="B23" s="110">
        <v>24</v>
      </c>
      <c r="C23" s="111" t="s">
        <v>103</v>
      </c>
      <c r="D23" s="112">
        <v>0</v>
      </c>
      <c r="E23" s="165">
        <v>0</v>
      </c>
      <c r="F23" s="166"/>
    </row>
    <row r="24" spans="1:6" s="52" customFormat="1" ht="19.5" customHeight="1">
      <c r="A24" s="109" t="s">
        <v>12</v>
      </c>
      <c r="B24" s="110">
        <v>25</v>
      </c>
      <c r="C24" s="111" t="s">
        <v>103</v>
      </c>
      <c r="D24" s="112">
        <v>0</v>
      </c>
      <c r="E24" s="165">
        <v>0</v>
      </c>
      <c r="F24" s="166"/>
    </row>
    <row r="25" spans="1:6" s="52" customFormat="1" ht="21.75" customHeight="1" hidden="1">
      <c r="A25" s="109" t="s">
        <v>13</v>
      </c>
      <c r="B25" s="110">
        <v>26</v>
      </c>
      <c r="C25" s="111" t="s">
        <v>103</v>
      </c>
      <c r="D25" s="112">
        <v>0</v>
      </c>
      <c r="E25" s="165">
        <v>0</v>
      </c>
      <c r="F25" s="166"/>
    </row>
    <row r="26" spans="1:6" s="52" customFormat="1" ht="21.75" customHeight="1">
      <c r="A26" s="109" t="s">
        <v>14</v>
      </c>
      <c r="B26" s="110">
        <v>27</v>
      </c>
      <c r="C26" s="111" t="s">
        <v>103</v>
      </c>
      <c r="D26" s="112">
        <v>81059255</v>
      </c>
      <c r="E26" s="112">
        <v>81838100</v>
      </c>
      <c r="F26" s="166"/>
    </row>
    <row r="27" spans="1:6" s="52" customFormat="1" ht="21.75" customHeight="1">
      <c r="A27" s="147" t="s">
        <v>15</v>
      </c>
      <c r="B27" s="110">
        <v>30</v>
      </c>
      <c r="C27" s="111" t="s">
        <v>103</v>
      </c>
      <c r="D27" s="113">
        <f>SUM(D20:D26)</f>
        <v>-316588231</v>
      </c>
      <c r="E27" s="113">
        <f>SUM(E20:E26)</f>
        <v>-194617229</v>
      </c>
      <c r="F27" s="166"/>
    </row>
    <row r="28" spans="1:6" s="52" customFormat="1" ht="21.75" customHeight="1">
      <c r="A28" s="109" t="s">
        <v>16</v>
      </c>
      <c r="B28" s="111" t="s">
        <v>102</v>
      </c>
      <c r="C28" s="111" t="s">
        <v>103</v>
      </c>
      <c r="D28" s="116">
        <v>0</v>
      </c>
      <c r="E28" s="167"/>
      <c r="F28" s="166"/>
    </row>
    <row r="29" spans="1:6" s="52" customFormat="1" ht="20.25" customHeight="1">
      <c r="A29" s="109" t="s">
        <v>17</v>
      </c>
      <c r="B29" s="110">
        <v>31</v>
      </c>
      <c r="C29" s="111" t="s">
        <v>103</v>
      </c>
      <c r="D29" s="112">
        <v>0</v>
      </c>
      <c r="E29" s="168"/>
      <c r="F29" s="166"/>
    </row>
    <row r="30" spans="1:6" s="52" customFormat="1" ht="21.75" customHeight="1" hidden="1">
      <c r="A30" s="109" t="s">
        <v>18</v>
      </c>
      <c r="B30" s="110">
        <v>32</v>
      </c>
      <c r="C30" s="111" t="s">
        <v>103</v>
      </c>
      <c r="D30" s="112">
        <v>0</v>
      </c>
      <c r="E30" s="168"/>
      <c r="F30" s="166"/>
    </row>
    <row r="31" spans="1:6" s="52" customFormat="1" ht="21.75" customHeight="1" hidden="1">
      <c r="A31" s="109" t="s">
        <v>19</v>
      </c>
      <c r="B31" s="110">
        <v>33</v>
      </c>
      <c r="C31" s="111" t="s">
        <v>103</v>
      </c>
      <c r="D31" s="112">
        <v>0</v>
      </c>
      <c r="E31" s="168"/>
      <c r="F31" s="166"/>
    </row>
    <row r="32" spans="1:6" s="52" customFormat="1" ht="21.75" customHeight="1">
      <c r="A32" s="109" t="s">
        <v>20</v>
      </c>
      <c r="B32" s="110">
        <v>34</v>
      </c>
      <c r="C32" s="111" t="s">
        <v>103</v>
      </c>
      <c r="D32" s="112">
        <v>-77899181094</v>
      </c>
      <c r="E32" s="112">
        <v>-36574667632</v>
      </c>
      <c r="F32" s="166"/>
    </row>
    <row r="33" spans="1:6" s="52" customFormat="1" ht="21.75" customHeight="1" hidden="1">
      <c r="A33" s="109" t="s">
        <v>21</v>
      </c>
      <c r="B33" s="110">
        <v>35</v>
      </c>
      <c r="C33" s="111" t="s">
        <v>103</v>
      </c>
      <c r="D33" s="112">
        <v>0</v>
      </c>
      <c r="E33" s="112"/>
      <c r="F33" s="166"/>
    </row>
    <row r="34" spans="1:6" s="52" customFormat="1" ht="19.5" customHeight="1">
      <c r="A34" s="109" t="s">
        <v>22</v>
      </c>
      <c r="B34" s="110">
        <v>36</v>
      </c>
      <c r="C34" s="111" t="s">
        <v>103</v>
      </c>
      <c r="D34" s="112">
        <v>0</v>
      </c>
      <c r="E34" s="112"/>
      <c r="F34" s="166"/>
    </row>
    <row r="35" spans="1:6" s="52" customFormat="1" ht="21.75" customHeight="1">
      <c r="A35" s="147" t="s">
        <v>23</v>
      </c>
      <c r="B35" s="110">
        <v>40</v>
      </c>
      <c r="C35" s="111" t="s">
        <v>103</v>
      </c>
      <c r="D35" s="115">
        <f>SUM(D32:D34)</f>
        <v>-77899181094</v>
      </c>
      <c r="E35" s="115">
        <f>SUM(E32:E34)</f>
        <v>-36574667632</v>
      </c>
      <c r="F35" s="166"/>
    </row>
    <row r="36" spans="1:6" s="52" customFormat="1" ht="21.75" customHeight="1">
      <c r="A36" s="109" t="s">
        <v>24</v>
      </c>
      <c r="B36" s="110">
        <v>50</v>
      </c>
      <c r="C36" s="111" t="s">
        <v>103</v>
      </c>
      <c r="D36" s="113">
        <f>D18+D27+D35</f>
        <v>-7795289814</v>
      </c>
      <c r="E36" s="113">
        <f>E18+E27+E35</f>
        <v>9456457978</v>
      </c>
      <c r="F36" s="166"/>
    </row>
    <row r="37" spans="1:6" s="52" customFormat="1" ht="21.75" customHeight="1">
      <c r="A37" s="109" t="s">
        <v>25</v>
      </c>
      <c r="B37" s="110">
        <v>60</v>
      </c>
      <c r="C37" s="111" t="s">
        <v>103</v>
      </c>
      <c r="D37" s="114">
        <v>12875544235</v>
      </c>
      <c r="E37" s="114">
        <v>3419086257</v>
      </c>
      <c r="F37" s="166"/>
    </row>
    <row r="38" spans="1:6" s="52" customFormat="1" ht="21.75" customHeight="1">
      <c r="A38" s="109" t="s">
        <v>26</v>
      </c>
      <c r="B38" s="110">
        <v>61</v>
      </c>
      <c r="C38" s="111" t="s">
        <v>103</v>
      </c>
      <c r="D38" s="114"/>
      <c r="E38" s="114">
        <v>0</v>
      </c>
      <c r="F38" s="166"/>
    </row>
    <row r="39" spans="1:6" s="52" customFormat="1" ht="21.75" customHeight="1">
      <c r="A39" s="117" t="s">
        <v>27</v>
      </c>
      <c r="B39" s="118">
        <v>70</v>
      </c>
      <c r="C39" s="119" t="s">
        <v>104</v>
      </c>
      <c r="D39" s="120">
        <f>D36+D37+D38</f>
        <v>5080254421</v>
      </c>
      <c r="E39" s="120">
        <f>E36+E37+E38</f>
        <v>12875544235</v>
      </c>
      <c r="F39" s="166"/>
    </row>
    <row r="40" ht="6.75" customHeight="1">
      <c r="E40" s="2" t="s">
        <v>348</v>
      </c>
    </row>
    <row r="41" spans="1:5" ht="15.75">
      <c r="A41" s="82"/>
      <c r="B41" s="65"/>
      <c r="C41" s="190" t="s">
        <v>359</v>
      </c>
      <c r="D41" s="191"/>
      <c r="E41" s="191"/>
    </row>
    <row r="42" spans="1:5" s="54" customFormat="1" ht="17.25">
      <c r="A42" s="58" t="s">
        <v>337</v>
      </c>
      <c r="B42" s="66"/>
      <c r="C42" s="192" t="s">
        <v>82</v>
      </c>
      <c r="D42" s="193"/>
      <c r="E42" s="193"/>
    </row>
    <row r="43" spans="2:5" ht="15">
      <c r="B43" s="65"/>
      <c r="C43"/>
      <c r="D43" s="4"/>
      <c r="E43" s="4"/>
    </row>
    <row r="44" spans="2:5" ht="15">
      <c r="B44" s="65"/>
      <c r="C44"/>
      <c r="D44" s="4"/>
      <c r="E44" s="4"/>
    </row>
    <row r="45" spans="2:5" ht="15">
      <c r="B45" s="65"/>
      <c r="C45"/>
      <c r="D45" s="4"/>
      <c r="E45" s="4"/>
    </row>
    <row r="46" spans="2:5" ht="15">
      <c r="B46" s="65"/>
      <c r="C46"/>
      <c r="D46" s="4"/>
      <c r="E46" s="4"/>
    </row>
    <row r="47" spans="2:5" ht="24" customHeight="1">
      <c r="B47" s="65"/>
      <c r="C47"/>
      <c r="D47" s="4"/>
      <c r="E47" s="4"/>
    </row>
    <row r="48" spans="2:5" ht="15">
      <c r="B48" s="65"/>
      <c r="C48"/>
      <c r="D48" s="4"/>
      <c r="E48" s="4"/>
    </row>
    <row r="49" spans="1:5" ht="15.75">
      <c r="A49" s="143" t="s">
        <v>338</v>
      </c>
      <c r="B49" s="65"/>
      <c r="C49" s="197"/>
      <c r="D49" s="198"/>
      <c r="E49" s="198"/>
    </row>
  </sheetData>
  <sheetProtection/>
  <mergeCells count="8">
    <mergeCell ref="C49:E49"/>
    <mergeCell ref="C42:E42"/>
    <mergeCell ref="A6:E6"/>
    <mergeCell ref="C41:E41"/>
    <mergeCell ref="D7:E7"/>
    <mergeCell ref="A7:A8"/>
    <mergeCell ref="B7:B8"/>
    <mergeCell ref="C7:C8"/>
  </mergeCells>
  <printOptions/>
  <pageMargins left="0.42" right="0.29" top="0.51" bottom="0.24" header="0.5" footer="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User</cp:lastModifiedBy>
  <cp:lastPrinted>2012-01-19T09:43:42Z</cp:lastPrinted>
  <dcterms:created xsi:type="dcterms:W3CDTF">2010-07-23T00:14:52Z</dcterms:created>
  <dcterms:modified xsi:type="dcterms:W3CDTF">2012-01-28T09:05:37Z</dcterms:modified>
  <cp:category/>
  <cp:version/>
  <cp:contentType/>
  <cp:contentStatus/>
</cp:coreProperties>
</file>